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9636" activeTab="0"/>
  </bookViews>
  <sheets>
    <sheet name="Summary" sheetId="1" r:id="rId1"/>
    <sheet name="ETH" sheetId="2" r:id="rId2"/>
    <sheet name="KZN212" sheetId="3" r:id="rId3"/>
    <sheet name="KZN213" sheetId="4" r:id="rId4"/>
    <sheet name="KZN214" sheetId="5" r:id="rId5"/>
    <sheet name="KZN216" sheetId="6" r:id="rId6"/>
    <sheet name="DC21" sheetId="7" r:id="rId7"/>
    <sheet name="KZN221" sheetId="8" r:id="rId8"/>
    <sheet name="KZN222" sheetId="9" r:id="rId9"/>
    <sheet name="KZN223" sheetId="10" r:id="rId10"/>
    <sheet name="KZN224" sheetId="11" r:id="rId11"/>
    <sheet name="KZN225" sheetId="12" r:id="rId12"/>
    <sheet name="KZN226" sheetId="13" r:id="rId13"/>
    <sheet name="KZN227" sheetId="14" r:id="rId14"/>
    <sheet name="DC22" sheetId="15" r:id="rId15"/>
    <sheet name="KZN235" sheetId="16" r:id="rId16"/>
    <sheet name="KZN237" sheetId="17" r:id="rId17"/>
    <sheet name="KZN238" sheetId="18" r:id="rId18"/>
    <sheet name="DC23" sheetId="19" r:id="rId19"/>
    <sheet name="KZN241" sheetId="20" r:id="rId20"/>
    <sheet name="KZN242" sheetId="21" r:id="rId21"/>
    <sheet name="KZN244" sheetId="22" r:id="rId22"/>
    <sheet name="KZN245" sheetId="23" r:id="rId23"/>
    <sheet name="DC24" sheetId="24" r:id="rId24"/>
    <sheet name="KZN252" sheetId="25" r:id="rId25"/>
    <sheet name="KZN253" sheetId="26" r:id="rId26"/>
    <sheet name="KZN254" sheetId="27" r:id="rId27"/>
    <sheet name="DC25" sheetId="28" r:id="rId28"/>
    <sheet name="KZN261" sheetId="29" r:id="rId29"/>
    <sheet name="KZN262" sheetId="30" r:id="rId30"/>
    <sheet name="KZN263" sheetId="31" r:id="rId31"/>
    <sheet name="KZN265" sheetId="32" r:id="rId32"/>
    <sheet name="KZN266" sheetId="33" r:id="rId33"/>
    <sheet name="DC26" sheetId="34" r:id="rId34"/>
    <sheet name="KZN271" sheetId="35" r:id="rId35"/>
    <sheet name="KZN272" sheetId="36" r:id="rId36"/>
    <sheet name="KZN275" sheetId="37" r:id="rId37"/>
    <sheet name="KZN276" sheetId="38" r:id="rId38"/>
    <sheet name="DC27" sheetId="39" r:id="rId39"/>
    <sheet name="KZN281" sheetId="40" r:id="rId40"/>
    <sheet name="KZN282" sheetId="41" r:id="rId41"/>
    <sheet name="KZN284" sheetId="42" r:id="rId42"/>
    <sheet name="KZN285" sheetId="43" r:id="rId43"/>
    <sheet name="KZN286" sheetId="44" r:id="rId44"/>
    <sheet name="DC28" sheetId="45" r:id="rId45"/>
    <sheet name="KZN291" sheetId="46" r:id="rId46"/>
    <sheet name="KZN292" sheetId="47" r:id="rId47"/>
    <sheet name="KZN293" sheetId="48" r:id="rId48"/>
    <sheet name="KZN294" sheetId="49" r:id="rId49"/>
    <sheet name="DC29" sheetId="50" r:id="rId50"/>
    <sheet name="KZN433" sheetId="51" r:id="rId51"/>
    <sheet name="KZN434" sheetId="52" r:id="rId52"/>
    <sheet name="KZN435" sheetId="53" r:id="rId53"/>
    <sheet name="KZN436" sheetId="54" r:id="rId54"/>
    <sheet name="DC43" sheetId="55" r:id="rId55"/>
  </sheets>
  <definedNames>
    <definedName name="_xlnm.Print_Area" localSheetId="6">'DC21'!$A$1:$AA$54</definedName>
    <definedName name="_xlnm.Print_Area" localSheetId="14">'DC22'!$A$1:$AA$54</definedName>
    <definedName name="_xlnm.Print_Area" localSheetId="18">'DC23'!$A$1:$AA$54</definedName>
    <definedName name="_xlnm.Print_Area" localSheetId="23">'DC24'!$A$1:$AA$54</definedName>
    <definedName name="_xlnm.Print_Area" localSheetId="27">'DC25'!$A$1:$AA$54</definedName>
    <definedName name="_xlnm.Print_Area" localSheetId="33">'DC26'!$A$1:$AA$54</definedName>
    <definedName name="_xlnm.Print_Area" localSheetId="38">'DC27'!$A$1:$AA$54</definedName>
    <definedName name="_xlnm.Print_Area" localSheetId="44">'DC28'!$A$1:$AA$54</definedName>
    <definedName name="_xlnm.Print_Area" localSheetId="49">'DC29'!$A$1:$AA$54</definedName>
    <definedName name="_xlnm.Print_Area" localSheetId="54">'DC43'!$A$1:$AA$54</definedName>
    <definedName name="_xlnm.Print_Area" localSheetId="1">'ETH'!$A$1:$AA$54</definedName>
    <definedName name="_xlnm.Print_Area" localSheetId="2">'KZN212'!$A$1:$AA$54</definedName>
    <definedName name="_xlnm.Print_Area" localSheetId="3">'KZN213'!$A$1:$AA$54</definedName>
    <definedName name="_xlnm.Print_Area" localSheetId="4">'KZN214'!$A$1:$AA$54</definedName>
    <definedName name="_xlnm.Print_Area" localSheetId="5">'KZN216'!$A$1:$AA$54</definedName>
    <definedName name="_xlnm.Print_Area" localSheetId="7">'KZN221'!$A$1:$AA$54</definedName>
    <definedName name="_xlnm.Print_Area" localSheetId="8">'KZN222'!$A$1:$AA$54</definedName>
    <definedName name="_xlnm.Print_Area" localSheetId="9">'KZN223'!$A$1:$AA$54</definedName>
    <definedName name="_xlnm.Print_Area" localSheetId="10">'KZN224'!$A$1:$AA$54</definedName>
    <definedName name="_xlnm.Print_Area" localSheetId="11">'KZN225'!$A$1:$AA$54</definedName>
    <definedName name="_xlnm.Print_Area" localSheetId="12">'KZN226'!$A$1:$AA$54</definedName>
    <definedName name="_xlnm.Print_Area" localSheetId="13">'KZN227'!$A$1:$AA$54</definedName>
    <definedName name="_xlnm.Print_Area" localSheetId="15">'KZN235'!$A$1:$AA$54</definedName>
    <definedName name="_xlnm.Print_Area" localSheetId="16">'KZN237'!$A$1:$AA$54</definedName>
    <definedName name="_xlnm.Print_Area" localSheetId="17">'KZN238'!$A$1:$AA$54</definedName>
    <definedName name="_xlnm.Print_Area" localSheetId="19">'KZN241'!$A$1:$AA$54</definedName>
    <definedName name="_xlnm.Print_Area" localSheetId="20">'KZN242'!$A$1:$AA$54</definedName>
    <definedName name="_xlnm.Print_Area" localSheetId="21">'KZN244'!$A$1:$AA$54</definedName>
    <definedName name="_xlnm.Print_Area" localSheetId="22">'KZN245'!$A$1:$AA$54</definedName>
    <definedName name="_xlnm.Print_Area" localSheetId="24">'KZN252'!$A$1:$AA$54</definedName>
    <definedName name="_xlnm.Print_Area" localSheetId="25">'KZN253'!$A$1:$AA$54</definedName>
    <definedName name="_xlnm.Print_Area" localSheetId="26">'KZN254'!$A$1:$AA$54</definedName>
    <definedName name="_xlnm.Print_Area" localSheetId="28">'KZN261'!$A$1:$AA$54</definedName>
    <definedName name="_xlnm.Print_Area" localSheetId="29">'KZN262'!$A$1:$AA$54</definedName>
    <definedName name="_xlnm.Print_Area" localSheetId="30">'KZN263'!$A$1:$AA$54</definedName>
    <definedName name="_xlnm.Print_Area" localSheetId="31">'KZN265'!$A$1:$AA$54</definedName>
    <definedName name="_xlnm.Print_Area" localSheetId="32">'KZN266'!$A$1:$AA$54</definedName>
    <definedName name="_xlnm.Print_Area" localSheetId="34">'KZN271'!$A$1:$AA$54</definedName>
    <definedName name="_xlnm.Print_Area" localSheetId="35">'KZN272'!$A$1:$AA$54</definedName>
    <definedName name="_xlnm.Print_Area" localSheetId="36">'KZN275'!$A$1:$AA$54</definedName>
    <definedName name="_xlnm.Print_Area" localSheetId="37">'KZN276'!$A$1:$AA$54</definedName>
    <definedName name="_xlnm.Print_Area" localSheetId="39">'KZN281'!$A$1:$AA$54</definedName>
    <definedName name="_xlnm.Print_Area" localSheetId="40">'KZN282'!$A$1:$AA$54</definedName>
    <definedName name="_xlnm.Print_Area" localSheetId="41">'KZN284'!$A$1:$AA$54</definedName>
    <definedName name="_xlnm.Print_Area" localSheetId="42">'KZN285'!$A$1:$AA$54</definedName>
    <definedName name="_xlnm.Print_Area" localSheetId="43">'KZN286'!$A$1:$AA$54</definedName>
    <definedName name="_xlnm.Print_Area" localSheetId="45">'KZN291'!$A$1:$AA$54</definedName>
    <definedName name="_xlnm.Print_Area" localSheetId="46">'KZN292'!$A$1:$AA$54</definedName>
    <definedName name="_xlnm.Print_Area" localSheetId="47">'KZN293'!$A$1:$AA$54</definedName>
    <definedName name="_xlnm.Print_Area" localSheetId="48">'KZN294'!$A$1:$AA$54</definedName>
    <definedName name="_xlnm.Print_Area" localSheetId="50">'KZN433'!$A$1:$AA$54</definedName>
    <definedName name="_xlnm.Print_Area" localSheetId="51">'KZN434'!$A$1:$AA$54</definedName>
    <definedName name="_xlnm.Print_Area" localSheetId="52">'KZN435'!$A$1:$AA$54</definedName>
    <definedName name="_xlnm.Print_Area" localSheetId="53">'KZN436'!$A$1:$AA$54</definedName>
    <definedName name="_xlnm.Print_Area" localSheetId="0">'Summary'!$A$1:$AA$54</definedName>
  </definedNames>
  <calcPr fullCalcOnLoad="1"/>
</workbook>
</file>

<file path=xl/sharedStrings.xml><?xml version="1.0" encoding="utf-8"?>
<sst xmlns="http://schemas.openxmlformats.org/spreadsheetml/2006/main" count="4180" uniqueCount="127">
  <si>
    <t>Kwazulu-Natal: eThekwini(ETH) - Table C6 Quarterly Budget Statement - Financial Position ( All ) for 4th Quarter ended 30 June 2020 (Figures Finalised as at 2020/07/30)</t>
  </si>
  <si>
    <t>Description</t>
  </si>
  <si>
    <t>2018/19</t>
  </si>
  <si>
    <t>2019/20</t>
  </si>
  <si>
    <t>Budget year 2019/20</t>
  </si>
  <si>
    <t>R thousands</t>
  </si>
  <si>
    <t>1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</si>
  <si>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</si>
  <si>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</si>
  <si>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</si>
  <si>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</si>
  <si>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</si>
  <si>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</si>
  <si>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</si>
  <si>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</si>
  <si>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</si>
  <si>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</si>
  <si>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</si>
  <si>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</si>
  <si>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</si>
  <si>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</si>
  <si>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</si>
  <si>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</si>
  <si>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</si>
  <si>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</si>
  <si>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</si>
  <si>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</si>
  <si>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</si>
  <si>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</si>
  <si>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</si>
  <si>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</si>
  <si>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ASSETS</t>
  </si>
  <si>
    <t>Current assets</t>
  </si>
  <si>
    <t>Cash</t>
  </si>
  <si>
    <t>Call deposits and investments</t>
  </si>
  <si>
    <t>Consumer debtors</t>
  </si>
  <si>
    <t>Other debtors</t>
  </si>
  <si>
    <t>Current portion of long-term receivables</t>
  </si>
  <si>
    <t>Inventory</t>
  </si>
  <si>
    <t>Total current assets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</si>
  <si>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</si>
  <si>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</si>
  <si>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</si>
  <si>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</si>
  <si>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</si>
  <si>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</si>
  <si>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Biological</t>
  </si>
  <si>
    <t>Intangible</t>
  </si>
  <si>
    <t>Other non-current assets</t>
  </si>
  <si>
    <t>Total non current assets</t>
  </si>
  <si>
    <t>TOTAL ASSETS</t>
  </si>
  <si>
    <t>LIABILITIES</t>
  </si>
  <si>
    <t>Current liabilities</t>
  </si>
  <si>
    <t>Bank overdraft</t>
  </si>
  <si>
    <t>Borrowing</t>
  </si>
  <si>
    <t>Consumer deposits</t>
  </si>
  <si>
    <t>Trade and other payables</t>
  </si>
  <si>
    <t>Provisions</t>
  </si>
  <si>
    <t>Total current liabilities</t>
  </si>
  <si>
    <t>Non current liabilities</t>
  </si>
  <si>
    <t>Financial liabilities</t>
  </si>
  <si>
    <t>Total non current liabilities</t>
  </si>
  <si>
    <t>TOTAL LIABILITIES</t>
  </si>
  <si>
    <t>NET ASSETS</t>
  </si>
  <si>
    <t>2</t>
  </si>
  <si>
    <t>COMMUNITY WEALTH/EQUITY</t>
  </si>
  <si>
    <t>Accumulated Surplus/(Deficit)</t>
  </si>
  <si>
    <t>Reserves</t>
  </si>
  <si>
    <t>TOTAL COMMUNITY WEALTH/EQUITY</t>
  </si>
  <si>
    <t>Kwazulu-Natal: Umdoni(KZN212) - Table C6 Quarterly Budget Statement - Financial Position ( All ) for 4th Quarter ended 30 June 2020 (Figures Finalised as at 2020/07/30)</t>
  </si>
  <si>
    <t>Kwazulu-Natal: Umzumbe(KZN213) - Table C6 Quarterly Budget Statement - Financial Position ( All ) for 4th Quarter ended 30 June 2020 (Figures Finalised as at 2020/07/30)</t>
  </si>
  <si>
    <t>Kwazulu-Natal: uMuziwabantu(KZN214) - Table C6 Quarterly Budget Statement - Financial Position ( All ) for 4th Quarter ended 30 June 2020 (Figures Finalised as at 2020/07/30)</t>
  </si>
  <si>
    <t>Kwazulu-Natal: Ray Nkonyeni(KZN216) - Table C6 Quarterly Budget Statement - Financial Position ( All ) for 4th Quarter ended 30 June 2020 (Figures Finalised as at 2020/07/30)</t>
  </si>
  <si>
    <t>Kwazulu-Natal: Ugu(DC21) - Table C6 Quarterly Budget Statement - Financial Position ( All ) for 4th Quarter ended 30 June 2020 (Figures Finalised as at 2020/07/30)</t>
  </si>
  <si>
    <t>Kwazulu-Natal: uMshwathi(KZN221) - Table C6 Quarterly Budget Statement - Financial Position ( All ) for 4th Quarter ended 30 June 2020 (Figures Finalised as at 2020/07/30)</t>
  </si>
  <si>
    <t>Kwazulu-Natal: uMngeni(KZN222) - Table C6 Quarterly Budget Statement - Financial Position ( All ) for 4th Quarter ended 30 June 2020 (Figures Finalised as at 2020/07/30)</t>
  </si>
  <si>
    <t>Kwazulu-Natal: Mpofana(KZN223) - Table C6 Quarterly Budget Statement - Financial Position ( All ) for 4th Quarter ended 30 June 2020 (Figures Finalised as at 2020/07/30)</t>
  </si>
  <si>
    <t>Kwazulu-Natal: Impendle(KZN224) - Table C6 Quarterly Budget Statement - Financial Position ( All ) for 4th Quarter ended 30 June 2020 (Figures Finalised as at 2020/07/30)</t>
  </si>
  <si>
    <t>Kwazulu-Natal: Msunduzi(KZN225) - Table C6 Quarterly Budget Statement - Financial Position ( All ) for 4th Quarter ended 30 June 2020 (Figures Finalised as at 2020/07/30)</t>
  </si>
  <si>
    <t>Kwazulu-Natal: Mkhambathini(KZN226) - Table C6 Quarterly Budget Statement - Financial Position ( All ) for 4th Quarter ended 30 June 2020 (Figures Finalised as at 2020/07/30)</t>
  </si>
  <si>
    <t>Kwazulu-Natal: Richmond(KZN227) - Table C6 Quarterly Budget Statement - Financial Position ( All ) for 4th Quarter ended 30 June 2020 (Figures Finalised as at 2020/07/30)</t>
  </si>
  <si>
    <t>Kwazulu-Natal: uMgungundlovu(DC22) - Table C6 Quarterly Budget Statement - Financial Position ( All ) for 4th Quarter ended 30 June 2020 (Figures Finalised as at 2020/07/30)</t>
  </si>
  <si>
    <t>Kwazulu-Natal: Okhahlamba(KZN235) - Table C6 Quarterly Budget Statement - Financial Position ( All ) for 4th Quarter ended 30 June 2020 (Figures Finalised as at 2020/07/30)</t>
  </si>
  <si>
    <t>Kwazulu-Natal: Inkosi Langalibalele(KZN237) - Table C6 Quarterly Budget Statement - Financial Position ( All ) for 4th Quarter ended 30 June 2020 (Figures Finalised as at 2020/07/30)</t>
  </si>
  <si>
    <t>Kwazulu-Natal: Alfred Duma(KZN238) - Table C6 Quarterly Budget Statement - Financial Position ( All ) for 4th Quarter ended 30 June 2020 (Figures Finalised as at 2020/07/30)</t>
  </si>
  <si>
    <t>Kwazulu-Natal: Uthukela(DC23) - Table C6 Quarterly Budget Statement - Financial Position ( All ) for 4th Quarter ended 30 June 2020 (Figures Finalised as at 2020/07/30)</t>
  </si>
  <si>
    <t>Kwazulu-Natal: Endumeni(KZN241) - Table C6 Quarterly Budget Statement - Financial Position ( All ) for 4th Quarter ended 30 June 2020 (Figures Finalised as at 2020/07/30)</t>
  </si>
  <si>
    <t>Kwazulu-Natal: Nquthu(KZN242) - Table C6 Quarterly Budget Statement - Financial Position ( All ) for 4th Quarter ended 30 June 2020 (Figures Finalised as at 2020/07/30)</t>
  </si>
  <si>
    <t>Kwazulu-Natal: Msinga(KZN244) - Table C6 Quarterly Budget Statement - Financial Position ( All ) for 4th Quarter ended 30 June 2020 (Figures Finalised as at 2020/07/30)</t>
  </si>
  <si>
    <t>Kwazulu-Natal: Umvoti(KZN245) - Table C6 Quarterly Budget Statement - Financial Position ( All ) for 4th Quarter ended 30 June 2020 (Figures Finalised as at 2020/07/30)</t>
  </si>
  <si>
    <t>Kwazulu-Natal: Umzinyathi(DC24) - Table C6 Quarterly Budget Statement - Financial Position ( All ) for 4th Quarter ended 30 June 2020 (Figures Finalised as at 2020/07/30)</t>
  </si>
  <si>
    <t>Kwazulu-Natal: Newcastle(KZN252) - Table C6 Quarterly Budget Statement - Financial Position ( All ) for 4th Quarter ended 30 June 2020 (Figures Finalised as at 2020/07/30)</t>
  </si>
  <si>
    <t>Kwazulu-Natal: Emadlangeni(KZN253) - Table C6 Quarterly Budget Statement - Financial Position ( All ) for 4th Quarter ended 30 June 2020 (Figures Finalised as at 2020/07/30)</t>
  </si>
  <si>
    <t>Kwazulu-Natal: Dannhauser(KZN254) - Table C6 Quarterly Budget Statement - Financial Position ( All ) for 4th Quarter ended 30 June 2020 (Figures Finalised as at 2020/07/30)</t>
  </si>
  <si>
    <t>Kwazulu-Natal: Amajuba(DC25) - Table C6 Quarterly Budget Statement - Financial Position ( All ) for 4th Quarter ended 30 June 2020 (Figures Finalised as at 2020/07/30)</t>
  </si>
  <si>
    <t>Kwazulu-Natal: eDumbe(KZN261) - Table C6 Quarterly Budget Statement - Financial Position ( All ) for 4th Quarter ended 30 June 2020 (Figures Finalised as at 2020/07/30)</t>
  </si>
  <si>
    <t>Kwazulu-Natal: uPhongolo(KZN262) - Table C6 Quarterly Budget Statement - Financial Position ( All ) for 4th Quarter ended 30 June 2020 (Figures Finalised as at 2020/07/30)</t>
  </si>
  <si>
    <t>Kwazulu-Natal: Abaqulusi(KZN263) - Table C6 Quarterly Budget Statement - Financial Position ( All ) for 4th Quarter ended 30 June 2020 (Figures Finalised as at 2020/07/30)</t>
  </si>
  <si>
    <t>Kwazulu-Natal: Nongoma(KZN265) - Table C6 Quarterly Budget Statement - Financial Position ( All ) for 4th Quarter ended 30 June 2020 (Figures Finalised as at 2020/07/30)</t>
  </si>
  <si>
    <t>Kwazulu-Natal: Ulundi(KZN266) - Table C6 Quarterly Budget Statement - Financial Position ( All ) for 4th Quarter ended 30 June 2020 (Figures Finalised as at 2020/07/30)</t>
  </si>
  <si>
    <t>Kwazulu-Natal: Zululand(DC26) - Table C6 Quarterly Budget Statement - Financial Position ( All ) for 4th Quarter ended 30 June 2020 (Figures Finalised as at 2020/07/30)</t>
  </si>
  <si>
    <t>Kwazulu-Natal: Umhlabuyalingana(KZN271) - Table C6 Quarterly Budget Statement - Financial Position ( All ) for 4th Quarter ended 30 June 2020 (Figures Finalised as at 2020/07/30)</t>
  </si>
  <si>
    <t>Kwazulu-Natal: Jozini(KZN272) - Table C6 Quarterly Budget Statement - Financial Position ( All ) for 4th Quarter ended 30 June 2020 (Figures Finalised as at 2020/07/30)</t>
  </si>
  <si>
    <t>Kwazulu-Natal: Mtubatuba(KZN275) - Table C6 Quarterly Budget Statement - Financial Position ( All ) for 4th Quarter ended 30 June 2020 (Figures Finalised as at 2020/07/30)</t>
  </si>
  <si>
    <t>Kwazulu-Natal: Hlabisa Big Five(KZN276) - Table C6 Quarterly Budget Statement - Financial Position ( All ) for 4th Quarter ended 30 June 2020 (Figures Finalised as at 2020/07/30)</t>
  </si>
  <si>
    <t>Kwazulu-Natal: Umkhanyakude(DC27) - Table C6 Quarterly Budget Statement - Financial Position ( All ) for 4th Quarter ended 30 June 2020 (Figures Finalised as at 2020/07/30)</t>
  </si>
  <si>
    <t>Kwazulu-Natal: Mfolozi(KZN281) - Table C6 Quarterly Budget Statement - Financial Position ( All ) for 4th Quarter ended 30 June 2020 (Figures Finalised as at 2020/07/30)</t>
  </si>
  <si>
    <t>Kwazulu-Natal: uMhlathuze(KZN282) - Table C6 Quarterly Budget Statement - Financial Position ( All ) for 4th Quarter ended 30 June 2020 (Figures Finalised as at 2020/07/30)</t>
  </si>
  <si>
    <t>Kwazulu-Natal: uMlalazi(KZN284) - Table C6 Quarterly Budget Statement - Financial Position ( All ) for 4th Quarter ended 30 June 2020 (Figures Finalised as at 2020/07/30)</t>
  </si>
  <si>
    <t>Kwazulu-Natal: Mthonjaneni(KZN285) - Table C6 Quarterly Budget Statement - Financial Position ( All ) for 4th Quarter ended 30 June 2020 (Figures Finalised as at 2020/07/30)</t>
  </si>
  <si>
    <t>Kwazulu-Natal: Nkandla(KZN286) - Table C6 Quarterly Budget Statement - Financial Position ( All ) for 4th Quarter ended 30 June 2020 (Figures Finalised as at 2020/07/30)</t>
  </si>
  <si>
    <t>Kwazulu-Natal: King Cetshwayo(DC28) - Table C6 Quarterly Budget Statement - Financial Position ( All ) for 4th Quarter ended 30 June 2020 (Figures Finalised as at 2020/07/30)</t>
  </si>
  <si>
    <t>Kwazulu-Natal: Mandeni(KZN291) - Table C6 Quarterly Budget Statement - Financial Position ( All ) for 4th Quarter ended 30 June 2020 (Figures Finalised as at 2020/07/30)</t>
  </si>
  <si>
    <t>Kwazulu-Natal: KwaDukuza(KZN292) - Table C6 Quarterly Budget Statement - Financial Position ( All ) for 4th Quarter ended 30 June 2020 (Figures Finalised as at 2020/07/30)</t>
  </si>
  <si>
    <t>Kwazulu-Natal: Ndwedwe(KZN293) - Table C6 Quarterly Budget Statement - Financial Position ( All ) for 4th Quarter ended 30 June 2020 (Figures Finalised as at 2020/07/30)</t>
  </si>
  <si>
    <t>Kwazulu-Natal: Maphumulo(KZN294) - Table C6 Quarterly Budget Statement - Financial Position ( All ) for 4th Quarter ended 30 June 2020 (Figures Finalised as at 2020/07/30)</t>
  </si>
  <si>
    <t>Kwazulu-Natal: iLembe(DC29) - Table C6 Quarterly Budget Statement - Financial Position ( All ) for 4th Quarter ended 30 June 2020 (Figures Finalised as at 2020/07/30)</t>
  </si>
  <si>
    <t>Kwazulu-Natal: Greater Kokstad(KZN433) - Table C6 Quarterly Budget Statement - Financial Position ( All ) for 4th Quarter ended 30 June 2020 (Figures Finalised as at 2020/07/30)</t>
  </si>
  <si>
    <t>Kwazulu-Natal: Ubuhlebezwe(KZN434) - Table C6 Quarterly Budget Statement - Financial Position ( All ) for 4th Quarter ended 30 June 2020 (Figures Finalised as at 2020/07/30)</t>
  </si>
  <si>
    <t>Kwazulu-Natal: Umzimkhulu(KZN435) - Table C6 Quarterly Budget Statement - Financial Position ( All ) for 4th Quarter ended 30 June 2020 (Figures Finalised as at 2020/07/30)</t>
  </si>
  <si>
    <t>Kwazulu-Natal: Dr Nkosazana Dlamini Zuma(KZN436) - Table C6 Quarterly Budget Statement - Financial Position ( All ) for 4th Quarter ended 30 June 2020 (Figures Finalised as at 2020/07/30)</t>
  </si>
  <si>
    <t>Kwazulu-Natal: Harry Gwala(DC43) - Table C6 Quarterly Budget Statement - Financial Position ( All ) for 4th Quarter ended 30 June 2020 (Figures Finalised as at 2020/07/30)</t>
  </si>
  <si>
    <t>Summary - Table C6 Quarterly Budget Statement - Financial Position ( All ) for 4th Quarter ended 30 June 2020 (Figures Finalised as at 2020/07/30)</t>
  </si>
  <si>
    <t>References</t>
  </si>
  <si>
    <t>1. Material variances to be explained in Table SC1</t>
  </si>
  <si>
    <t>2. Net assets must balance with Total Community Wealth/Equity</t>
  </si>
  <si>
    <t>Ref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</si>
</sst>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#_);\(#,###\);"/>
    <numFmt numFmtId="177" formatCode="#,###.00_);\(#,###.00\);"/>
    <numFmt numFmtId="178" formatCode="_(* #,##0,_);_(* \(#,##0,\);_(* &quot;–&quot;?_);_(@_)"/>
    <numFmt numFmtId="179" formatCode="_ * #,##0.00_ ;_ * \(#,##0.00\)_ ;_ * &quot;-&quot;??_ ;_ @_ "/>
    <numFmt numFmtId="180" formatCode="#,###,;\(#,###,\)"/>
    <numFmt numFmtId="181" formatCode="_(* #,##0,_);_(* \(#,##0,\);_(* &quot;- &quot;?_);_(@_)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 Narrow"/>
      <family val="2"/>
    </font>
    <font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7" fillId="32" borderId="7" applyNumberFormat="0" applyFont="0" applyAlignment="0" applyProtection="0"/>
    <xf numFmtId="0" fontId="42" fillId="27" borderId="8" applyNumberFormat="0" applyAlignment="0" applyProtection="0"/>
    <xf numFmtId="9" fontId="27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8">
    <xf numFmtId="0" fontId="0" fillId="0" borderId="0" xfId="0" applyFont="1" applyAlignment="1">
      <alignment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left" vertical="center"/>
      <protection/>
    </xf>
    <xf numFmtId="0" fontId="2" fillId="0" borderId="14" xfId="0" applyFont="1" applyFill="1" applyBorder="1" applyAlignment="1" applyProtection="1">
      <alignment vertical="center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 horizontal="center"/>
      <protection/>
    </xf>
    <xf numFmtId="181" fontId="2" fillId="0" borderId="20" xfId="0" applyNumberFormat="1" applyFont="1" applyFill="1" applyBorder="1" applyAlignment="1" applyProtection="1">
      <alignment horizontal="center"/>
      <protection/>
    </xf>
    <xf numFmtId="181" fontId="2" fillId="0" borderId="21" xfId="0" applyNumberFormat="1" applyFont="1" applyFill="1" applyBorder="1" applyAlignment="1" applyProtection="1">
      <alignment horizontal="center"/>
      <protection/>
    </xf>
    <xf numFmtId="181" fontId="2" fillId="0" borderId="10" xfId="0" applyNumberFormat="1" applyFont="1" applyFill="1" applyBorder="1" applyAlignment="1" applyProtection="1">
      <alignment horizontal="center"/>
      <protection/>
    </xf>
    <xf numFmtId="179" fontId="2" fillId="0" borderId="10" xfId="0" applyNumberFormat="1" applyFont="1" applyFill="1" applyBorder="1" applyAlignment="1" applyProtection="1">
      <alignment horizontal="center"/>
      <protection/>
    </xf>
    <xf numFmtId="181" fontId="2" fillId="0" borderId="22" xfId="0" applyNumberFormat="1" applyFont="1" applyFill="1" applyBorder="1" applyAlignment="1" applyProtection="1">
      <alignment horizontal="center"/>
      <protection/>
    </xf>
    <xf numFmtId="0" fontId="3" fillId="0" borderId="23" xfId="0" applyFont="1" applyFill="1" applyBorder="1" applyAlignment="1" applyProtection="1">
      <alignment horizontal="center"/>
      <protection/>
    </xf>
    <xf numFmtId="181" fontId="3" fillId="0" borderId="24" xfId="0" applyNumberFormat="1" applyFont="1" applyFill="1" applyBorder="1" applyAlignment="1" applyProtection="1">
      <alignment/>
      <protection/>
    </xf>
    <xf numFmtId="181" fontId="3" fillId="0" borderId="25" xfId="0" applyNumberFormat="1" applyFont="1" applyFill="1" applyBorder="1" applyAlignment="1" applyProtection="1">
      <alignment/>
      <protection/>
    </xf>
    <xf numFmtId="181" fontId="3" fillId="0" borderId="23" xfId="0" applyNumberFormat="1" applyFont="1" applyFill="1" applyBorder="1" applyAlignment="1" applyProtection="1">
      <alignment/>
      <protection/>
    </xf>
    <xf numFmtId="179" fontId="3" fillId="0" borderId="23" xfId="0" applyNumberFormat="1" applyFont="1" applyFill="1" applyBorder="1" applyAlignment="1" applyProtection="1">
      <alignment/>
      <protection/>
    </xf>
    <xf numFmtId="181" fontId="3" fillId="0" borderId="26" xfId="0" applyNumberFormat="1" applyFont="1" applyFill="1" applyBorder="1" applyAlignment="1" applyProtection="1">
      <alignment/>
      <protection/>
    </xf>
    <xf numFmtId="0" fontId="3" fillId="0" borderId="19" xfId="0" applyFont="1" applyFill="1" applyBorder="1" applyAlignment="1" applyProtection="1">
      <alignment horizontal="left" indent="1"/>
      <protection/>
    </xf>
    <xf numFmtId="181" fontId="3" fillId="0" borderId="23" xfId="42" applyNumberFormat="1" applyFont="1" applyFill="1" applyBorder="1" applyAlignment="1" applyProtection="1">
      <alignment/>
      <protection/>
    </xf>
    <xf numFmtId="179" fontId="3" fillId="0" borderId="23" xfId="42" applyNumberFormat="1" applyFont="1" applyFill="1" applyBorder="1" applyAlignment="1" applyProtection="1">
      <alignment/>
      <protection/>
    </xf>
    <xf numFmtId="181" fontId="3" fillId="0" borderId="26" xfId="42" applyNumberFormat="1" applyFont="1" applyFill="1" applyBorder="1" applyAlignment="1" applyProtection="1">
      <alignment/>
      <protection/>
    </xf>
    <xf numFmtId="0" fontId="2" fillId="0" borderId="27" xfId="0" applyFont="1" applyFill="1" applyBorder="1" applyAlignment="1" applyProtection="1">
      <alignment/>
      <protection/>
    </xf>
    <xf numFmtId="0" fontId="3" fillId="0" borderId="28" xfId="0" applyFont="1" applyFill="1" applyBorder="1" applyAlignment="1" applyProtection="1">
      <alignment horizontal="center"/>
      <protection/>
    </xf>
    <xf numFmtId="181" fontId="2" fillId="0" borderId="29" xfId="0" applyNumberFormat="1" applyFont="1" applyFill="1" applyBorder="1" applyAlignment="1" applyProtection="1">
      <alignment/>
      <protection/>
    </xf>
    <xf numFmtId="181" fontId="2" fillId="0" borderId="30" xfId="0" applyNumberFormat="1" applyFont="1" applyFill="1" applyBorder="1" applyAlignment="1" applyProtection="1">
      <alignment/>
      <protection/>
    </xf>
    <xf numFmtId="181" fontId="2" fillId="0" borderId="28" xfId="0" applyNumberFormat="1" applyFont="1" applyFill="1" applyBorder="1" applyAlignment="1" applyProtection="1">
      <alignment/>
      <protection/>
    </xf>
    <xf numFmtId="179" fontId="2" fillId="0" borderId="28" xfId="0" applyNumberFormat="1" applyFont="1" applyFill="1" applyBorder="1" applyAlignment="1" applyProtection="1">
      <alignment/>
      <protection/>
    </xf>
    <xf numFmtId="181" fontId="2" fillId="0" borderId="31" xfId="0" applyNumberFormat="1" applyFont="1" applyFill="1" applyBorder="1" applyAlignment="1" applyProtection="1">
      <alignment/>
      <protection/>
    </xf>
    <xf numFmtId="0" fontId="3" fillId="0" borderId="19" xfId="0" applyFont="1" applyFill="1" applyBorder="1" applyAlignment="1" applyProtection="1">
      <alignment/>
      <protection/>
    </xf>
    <xf numFmtId="0" fontId="3" fillId="0" borderId="32" xfId="0" applyFont="1" applyFill="1" applyBorder="1" applyAlignment="1" applyProtection="1">
      <alignment horizontal="center"/>
      <protection/>
    </xf>
    <xf numFmtId="181" fontId="2" fillId="0" borderId="33" xfId="0" applyNumberFormat="1" applyFont="1" applyFill="1" applyBorder="1" applyAlignment="1" applyProtection="1">
      <alignment/>
      <protection/>
    </xf>
    <xf numFmtId="181" fontId="2" fillId="0" borderId="34" xfId="0" applyNumberFormat="1" applyFont="1" applyFill="1" applyBorder="1" applyAlignment="1" applyProtection="1">
      <alignment/>
      <protection/>
    </xf>
    <xf numFmtId="179" fontId="2" fillId="0" borderId="34" xfId="0" applyNumberFormat="1" applyFont="1" applyFill="1" applyBorder="1" applyAlignment="1" applyProtection="1">
      <alignment/>
      <protection/>
    </xf>
    <xf numFmtId="181" fontId="2" fillId="0" borderId="35" xfId="0" applyNumberFormat="1" applyFont="1" applyFill="1" applyBorder="1" applyAlignment="1" applyProtection="1">
      <alignment/>
      <protection/>
    </xf>
    <xf numFmtId="0" fontId="4" fillId="0" borderId="23" xfId="0" applyFont="1" applyFill="1" applyBorder="1" applyAlignment="1" applyProtection="1">
      <alignment horizontal="center"/>
      <protection/>
    </xf>
    <xf numFmtId="0" fontId="2" fillId="0" borderId="13" xfId="0" applyFont="1" applyFill="1" applyBorder="1" applyAlignment="1" applyProtection="1">
      <alignment/>
      <protection/>
    </xf>
    <xf numFmtId="0" fontId="3" fillId="0" borderId="14" xfId="0" applyFont="1" applyFill="1" applyBorder="1" applyAlignment="1" applyProtection="1">
      <alignment horizontal="center"/>
      <protection/>
    </xf>
    <xf numFmtId="181" fontId="2" fillId="0" borderId="15" xfId="0" applyNumberFormat="1" applyFont="1" applyFill="1" applyBorder="1" applyAlignment="1" applyProtection="1">
      <alignment/>
      <protection/>
    </xf>
    <xf numFmtId="181" fontId="2" fillId="0" borderId="36" xfId="0" applyNumberFormat="1" applyFont="1" applyFill="1" applyBorder="1" applyAlignment="1" applyProtection="1">
      <alignment/>
      <protection/>
    </xf>
    <xf numFmtId="181" fontId="2" fillId="0" borderId="14" xfId="0" applyNumberFormat="1" applyFont="1" applyFill="1" applyBorder="1" applyAlignment="1" applyProtection="1">
      <alignment/>
      <protection/>
    </xf>
    <xf numFmtId="179" fontId="2" fillId="0" borderId="14" xfId="0" applyNumberFormat="1" applyFont="1" applyFill="1" applyBorder="1" applyAlignment="1" applyProtection="1">
      <alignment/>
      <protection/>
    </xf>
    <xf numFmtId="181" fontId="2" fillId="0" borderId="37" xfId="0" applyNumberFormat="1" applyFont="1" applyFill="1" applyBorder="1" applyAlignment="1" applyProtection="1">
      <alignment/>
      <protection/>
    </xf>
    <xf numFmtId="178" fontId="3" fillId="0" borderId="23" xfId="0" applyNumberFormat="1" applyFont="1" applyFill="1" applyBorder="1" applyAlignment="1" applyProtection="1">
      <alignment/>
      <protection/>
    </xf>
    <xf numFmtId="0" fontId="2" fillId="0" borderId="38" xfId="0" applyFont="1" applyFill="1" applyBorder="1" applyAlignment="1" applyProtection="1">
      <alignment/>
      <protection/>
    </xf>
    <xf numFmtId="0" fontId="3" fillId="0" borderId="17" xfId="0" applyFont="1" applyFill="1" applyBorder="1" applyAlignment="1" applyProtection="1">
      <alignment horizontal="center"/>
      <protection/>
    </xf>
    <xf numFmtId="181" fontId="2" fillId="0" borderId="18" xfId="0" applyNumberFormat="1" applyFont="1" applyFill="1" applyBorder="1" applyAlignment="1" applyProtection="1">
      <alignment/>
      <protection/>
    </xf>
    <xf numFmtId="181" fontId="2" fillId="0" borderId="39" xfId="0" applyNumberFormat="1" applyFont="1" applyFill="1" applyBorder="1" applyAlignment="1" applyProtection="1">
      <alignment/>
      <protection/>
    </xf>
    <xf numFmtId="181" fontId="2" fillId="0" borderId="17" xfId="0" applyNumberFormat="1" applyFont="1" applyFill="1" applyBorder="1" applyAlignment="1" applyProtection="1">
      <alignment/>
      <protection/>
    </xf>
    <xf numFmtId="178" fontId="2" fillId="0" borderId="17" xfId="0" applyNumberFormat="1" applyFont="1" applyFill="1" applyBorder="1" applyAlignment="1" applyProtection="1">
      <alignment/>
      <protection/>
    </xf>
    <xf numFmtId="181" fontId="2" fillId="0" borderId="40" xfId="0" applyNumberFormat="1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/>
      <protection/>
    </xf>
    <xf numFmtId="178" fontId="2" fillId="0" borderId="0" xfId="0" applyNumberFormat="1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180" fontId="7" fillId="0" borderId="0" xfId="0" applyNumberFormat="1" applyFont="1" applyBorder="1" applyAlignment="1" applyProtection="1">
      <alignment/>
      <protection/>
    </xf>
    <xf numFmtId="0" fontId="2" fillId="0" borderId="41" xfId="0" applyFont="1" applyFill="1" applyBorder="1" applyAlignment="1" applyProtection="1">
      <alignment horizontal="center" vertical="center" wrapText="1"/>
      <protection/>
    </xf>
    <xf numFmtId="0" fontId="0" fillId="0" borderId="42" xfId="0" applyBorder="1" applyAlignment="1" applyProtection="1">
      <alignment horizontal="center" vertical="center"/>
      <protection/>
    </xf>
    <xf numFmtId="0" fontId="0" fillId="0" borderId="43" xfId="0" applyBorder="1" applyAlignment="1" applyProtection="1">
      <alignment horizontal="center" vertical="center"/>
      <protection/>
    </xf>
    <xf numFmtId="0" fontId="26" fillId="0" borderId="44" xfId="0" applyFont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styles" Target="styles.xml" /><Relationship Id="rId57" Type="http://schemas.openxmlformats.org/officeDocument/2006/relationships/sharedStrings" Target="sharedStrings.xml" /><Relationship Id="rId5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7" t="s">
        <v>122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126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1654820491</v>
      </c>
      <c r="D6" s="18"/>
      <c r="E6" s="19">
        <v>-482590993</v>
      </c>
      <c r="F6" s="20">
        <v>2867095383</v>
      </c>
      <c r="G6" s="20">
        <v>2880357125</v>
      </c>
      <c r="H6" s="20">
        <v>-273188837</v>
      </c>
      <c r="I6" s="20">
        <v>-489199181</v>
      </c>
      <c r="J6" s="20">
        <v>2117969107</v>
      </c>
      <c r="K6" s="20">
        <v>-3034658367</v>
      </c>
      <c r="L6" s="20">
        <v>-135375677</v>
      </c>
      <c r="M6" s="20">
        <v>2231467303</v>
      </c>
      <c r="N6" s="20">
        <v>-938566741</v>
      </c>
      <c r="O6" s="20">
        <v>-1715593242</v>
      </c>
      <c r="P6" s="20">
        <v>-510741191</v>
      </c>
      <c r="Q6" s="20">
        <v>-1680299098</v>
      </c>
      <c r="R6" s="20">
        <v>-3906633531</v>
      </c>
      <c r="S6" s="20">
        <v>-921235744</v>
      </c>
      <c r="T6" s="20">
        <v>2151424038</v>
      </c>
      <c r="U6" s="20">
        <v>-432300186</v>
      </c>
      <c r="V6" s="20">
        <v>797888108</v>
      </c>
      <c r="W6" s="20">
        <v>-1929343057</v>
      </c>
      <c r="X6" s="20">
        <v>2877681541</v>
      </c>
      <c r="Y6" s="20">
        <v>-4807024598</v>
      </c>
      <c r="Z6" s="21">
        <v>-167.05</v>
      </c>
      <c r="AA6" s="22">
        <v>2867095383</v>
      </c>
    </row>
    <row r="7" spans="1:27" ht="12.75">
      <c r="A7" s="23" t="s">
        <v>34</v>
      </c>
      <c r="B7" s="17"/>
      <c r="C7" s="18">
        <v>2220373431</v>
      </c>
      <c r="D7" s="18"/>
      <c r="E7" s="19">
        <v>1859215745</v>
      </c>
      <c r="F7" s="20">
        <v>2468918052</v>
      </c>
      <c r="G7" s="20">
        <v>2380465880</v>
      </c>
      <c r="H7" s="20">
        <v>735504807</v>
      </c>
      <c r="I7" s="20">
        <v>-624462171</v>
      </c>
      <c r="J7" s="20">
        <v>2491508516</v>
      </c>
      <c r="K7" s="20">
        <v>1639217004</v>
      </c>
      <c r="L7" s="20">
        <v>-211936856</v>
      </c>
      <c r="M7" s="20">
        <v>-563689448</v>
      </c>
      <c r="N7" s="20">
        <v>863590700</v>
      </c>
      <c r="O7" s="20">
        <v>-326304658</v>
      </c>
      <c r="P7" s="20">
        <v>-767141833</v>
      </c>
      <c r="Q7" s="20">
        <v>5119794159</v>
      </c>
      <c r="R7" s="20">
        <v>4026347668</v>
      </c>
      <c r="S7" s="20">
        <v>-189558608</v>
      </c>
      <c r="T7" s="20">
        <v>-3969540580</v>
      </c>
      <c r="U7" s="20">
        <v>-1497352456</v>
      </c>
      <c r="V7" s="20">
        <v>-5656451644</v>
      </c>
      <c r="W7" s="20">
        <v>1724995240</v>
      </c>
      <c r="X7" s="20">
        <v>2346965094</v>
      </c>
      <c r="Y7" s="20">
        <v>-621969854</v>
      </c>
      <c r="Z7" s="21">
        <v>-26.5</v>
      </c>
      <c r="AA7" s="22">
        <v>2468918052</v>
      </c>
    </row>
    <row r="8" spans="1:27" ht="12.75">
      <c r="A8" s="23" t="s">
        <v>35</v>
      </c>
      <c r="B8" s="17"/>
      <c r="C8" s="18">
        <v>3763981425</v>
      </c>
      <c r="D8" s="18"/>
      <c r="E8" s="19">
        <v>4818562411</v>
      </c>
      <c r="F8" s="20">
        <v>4157408158</v>
      </c>
      <c r="G8" s="20">
        <v>2825220746</v>
      </c>
      <c r="H8" s="20">
        <v>1477391081</v>
      </c>
      <c r="I8" s="20">
        <v>744699977</v>
      </c>
      <c r="J8" s="20">
        <v>5047311804</v>
      </c>
      <c r="K8" s="20">
        <v>-134049740</v>
      </c>
      <c r="L8" s="20">
        <v>159140419</v>
      </c>
      <c r="M8" s="20">
        <v>218212525</v>
      </c>
      <c r="N8" s="20">
        <v>243303204</v>
      </c>
      <c r="O8" s="20">
        <v>218650449</v>
      </c>
      <c r="P8" s="20">
        <v>570244983</v>
      </c>
      <c r="Q8" s="20">
        <v>222542593</v>
      </c>
      <c r="R8" s="20">
        <v>1011438025</v>
      </c>
      <c r="S8" s="20">
        <v>1497295312</v>
      </c>
      <c r="T8" s="20">
        <v>369452384</v>
      </c>
      <c r="U8" s="20">
        <v>540391059</v>
      </c>
      <c r="V8" s="20">
        <v>2407138755</v>
      </c>
      <c r="W8" s="20">
        <v>8709191788</v>
      </c>
      <c r="X8" s="20">
        <v>4466407718</v>
      </c>
      <c r="Y8" s="20">
        <v>4242784070</v>
      </c>
      <c r="Z8" s="21">
        <v>94.99</v>
      </c>
      <c r="AA8" s="22">
        <v>4157408158</v>
      </c>
    </row>
    <row r="9" spans="1:27" ht="12.75">
      <c r="A9" s="23" t="s">
        <v>36</v>
      </c>
      <c r="B9" s="17"/>
      <c r="C9" s="18">
        <v>1738763648</v>
      </c>
      <c r="D9" s="18"/>
      <c r="E9" s="19">
        <v>812995747</v>
      </c>
      <c r="F9" s="20">
        <v>580509996</v>
      </c>
      <c r="G9" s="20">
        <v>1788411982</v>
      </c>
      <c r="H9" s="20">
        <v>119594982</v>
      </c>
      <c r="I9" s="20">
        <v>-262483184</v>
      </c>
      <c r="J9" s="20">
        <v>1645523780</v>
      </c>
      <c r="K9" s="20">
        <v>-106248119</v>
      </c>
      <c r="L9" s="20">
        <v>117258730</v>
      </c>
      <c r="M9" s="20">
        <v>1938489712</v>
      </c>
      <c r="N9" s="20">
        <v>1949500323</v>
      </c>
      <c r="O9" s="20">
        <v>93626114</v>
      </c>
      <c r="P9" s="20">
        <v>821289</v>
      </c>
      <c r="Q9" s="20">
        <v>-100552404</v>
      </c>
      <c r="R9" s="20">
        <v>-6105001</v>
      </c>
      <c r="S9" s="20">
        <v>190065832</v>
      </c>
      <c r="T9" s="20">
        <v>-627275207</v>
      </c>
      <c r="U9" s="20">
        <v>293723929</v>
      </c>
      <c r="V9" s="20">
        <v>-143485446</v>
      </c>
      <c r="W9" s="20">
        <v>3445433656</v>
      </c>
      <c r="X9" s="20">
        <v>554878616</v>
      </c>
      <c r="Y9" s="20">
        <v>2890555040</v>
      </c>
      <c r="Z9" s="21">
        <v>520.93</v>
      </c>
      <c r="AA9" s="22">
        <v>580509996</v>
      </c>
    </row>
    <row r="10" spans="1:27" ht="12.75">
      <c r="A10" s="23" t="s">
        <v>37</v>
      </c>
      <c r="B10" s="17"/>
      <c r="C10" s="18">
        <v>-16183050</v>
      </c>
      <c r="D10" s="18"/>
      <c r="E10" s="19">
        <v>5221854</v>
      </c>
      <c r="F10" s="20">
        <v>-447621621</v>
      </c>
      <c r="G10" s="24">
        <v>14174406</v>
      </c>
      <c r="H10" s="24">
        <v>8409892</v>
      </c>
      <c r="I10" s="24">
        <v>-3099159</v>
      </c>
      <c r="J10" s="20">
        <v>19485139</v>
      </c>
      <c r="K10" s="24">
        <v>4222781</v>
      </c>
      <c r="L10" s="24">
        <v>3549961</v>
      </c>
      <c r="M10" s="20">
        <v>4269174</v>
      </c>
      <c r="N10" s="24">
        <v>12041916</v>
      </c>
      <c r="O10" s="24">
        <v>4329426</v>
      </c>
      <c r="P10" s="24">
        <v>4117577</v>
      </c>
      <c r="Q10" s="20">
        <v>4181201</v>
      </c>
      <c r="R10" s="24">
        <v>12628204</v>
      </c>
      <c r="S10" s="24">
        <v>3741765</v>
      </c>
      <c r="T10" s="20">
        <v>2336827</v>
      </c>
      <c r="U10" s="24">
        <v>4134869</v>
      </c>
      <c r="V10" s="24">
        <v>10213461</v>
      </c>
      <c r="W10" s="24">
        <v>54368720</v>
      </c>
      <c r="X10" s="20">
        <v>-447606768</v>
      </c>
      <c r="Y10" s="24">
        <v>501975488</v>
      </c>
      <c r="Z10" s="25">
        <v>-112.15</v>
      </c>
      <c r="AA10" s="26">
        <v>-447621621</v>
      </c>
    </row>
    <row r="11" spans="1:27" ht="12.75">
      <c r="A11" s="23" t="s">
        <v>38</v>
      </c>
      <c r="B11" s="17"/>
      <c r="C11" s="18">
        <v>729274219</v>
      </c>
      <c r="D11" s="18"/>
      <c r="E11" s="19">
        <v>-31935595</v>
      </c>
      <c r="F11" s="20">
        <v>268567278</v>
      </c>
      <c r="G11" s="20">
        <v>471276686</v>
      </c>
      <c r="H11" s="20">
        <v>4339580</v>
      </c>
      <c r="I11" s="20">
        <v>-105648821</v>
      </c>
      <c r="J11" s="20">
        <v>369967445</v>
      </c>
      <c r="K11" s="20">
        <v>-33513070</v>
      </c>
      <c r="L11" s="20">
        <v>-7332674</v>
      </c>
      <c r="M11" s="20">
        <v>21815409</v>
      </c>
      <c r="N11" s="20">
        <v>-19030335</v>
      </c>
      <c r="O11" s="20">
        <v>47213245</v>
      </c>
      <c r="P11" s="20">
        <v>37195587</v>
      </c>
      <c r="Q11" s="20">
        <v>18319161</v>
      </c>
      <c r="R11" s="20">
        <v>102727993</v>
      </c>
      <c r="S11" s="20">
        <v>37387329</v>
      </c>
      <c r="T11" s="20">
        <v>31870325</v>
      </c>
      <c r="U11" s="20">
        <v>-76044766</v>
      </c>
      <c r="V11" s="20">
        <v>-6787112</v>
      </c>
      <c r="W11" s="20">
        <v>446877991</v>
      </c>
      <c r="X11" s="20">
        <v>268567244</v>
      </c>
      <c r="Y11" s="20">
        <v>178310747</v>
      </c>
      <c r="Z11" s="21">
        <v>66.39</v>
      </c>
      <c r="AA11" s="22">
        <v>268567278</v>
      </c>
    </row>
    <row r="12" spans="1:27" ht="12.75">
      <c r="A12" s="27" t="s">
        <v>39</v>
      </c>
      <c r="B12" s="28"/>
      <c r="C12" s="29">
        <f aca="true" t="shared" si="0" ref="C12:Y12">SUM(C6:C11)</f>
        <v>10091030164</v>
      </c>
      <c r="D12" s="29">
        <f>SUM(D6:D11)</f>
        <v>0</v>
      </c>
      <c r="E12" s="30">
        <f t="shared" si="0"/>
        <v>6981469169</v>
      </c>
      <c r="F12" s="31">
        <f t="shared" si="0"/>
        <v>9894877246</v>
      </c>
      <c r="G12" s="31">
        <f t="shared" si="0"/>
        <v>10359906825</v>
      </c>
      <c r="H12" s="31">
        <f t="shared" si="0"/>
        <v>2072051505</v>
      </c>
      <c r="I12" s="31">
        <f t="shared" si="0"/>
        <v>-740192539</v>
      </c>
      <c r="J12" s="31">
        <f t="shared" si="0"/>
        <v>11691765791</v>
      </c>
      <c r="K12" s="31">
        <f t="shared" si="0"/>
        <v>-1665029511</v>
      </c>
      <c r="L12" s="31">
        <f t="shared" si="0"/>
        <v>-74696097</v>
      </c>
      <c r="M12" s="31">
        <f t="shared" si="0"/>
        <v>3850564675</v>
      </c>
      <c r="N12" s="31">
        <f t="shared" si="0"/>
        <v>2110839067</v>
      </c>
      <c r="O12" s="31">
        <f t="shared" si="0"/>
        <v>-1678078666</v>
      </c>
      <c r="P12" s="31">
        <f t="shared" si="0"/>
        <v>-665503588</v>
      </c>
      <c r="Q12" s="31">
        <f t="shared" si="0"/>
        <v>3583985612</v>
      </c>
      <c r="R12" s="31">
        <f t="shared" si="0"/>
        <v>1240403358</v>
      </c>
      <c r="S12" s="31">
        <f t="shared" si="0"/>
        <v>617695886</v>
      </c>
      <c r="T12" s="31">
        <f t="shared" si="0"/>
        <v>-2041732213</v>
      </c>
      <c r="U12" s="31">
        <f t="shared" si="0"/>
        <v>-1167447551</v>
      </c>
      <c r="V12" s="31">
        <f t="shared" si="0"/>
        <v>-2591483878</v>
      </c>
      <c r="W12" s="31">
        <f t="shared" si="0"/>
        <v>12451524338</v>
      </c>
      <c r="X12" s="31">
        <f t="shared" si="0"/>
        <v>10066893445</v>
      </c>
      <c r="Y12" s="31">
        <f t="shared" si="0"/>
        <v>2384630893</v>
      </c>
      <c r="Z12" s="32">
        <f>+IF(X12&lt;&gt;0,+(Y12/X12)*100,0)</f>
        <v>23.68785272267278</v>
      </c>
      <c r="AA12" s="33">
        <f>SUM(AA6:AA11)</f>
        <v>9894877246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>
        <v>36295847</v>
      </c>
      <c r="D15" s="18"/>
      <c r="E15" s="19">
        <v>2153364</v>
      </c>
      <c r="F15" s="20">
        <v>22065989</v>
      </c>
      <c r="G15" s="20">
        <v>10609501</v>
      </c>
      <c r="H15" s="20">
        <v>51325498</v>
      </c>
      <c r="I15" s="20">
        <v>15545598</v>
      </c>
      <c r="J15" s="20">
        <v>77480597</v>
      </c>
      <c r="K15" s="20">
        <v>-12913342</v>
      </c>
      <c r="L15" s="20">
        <v>-37135</v>
      </c>
      <c r="M15" s="20">
        <v>-24630072</v>
      </c>
      <c r="N15" s="20">
        <v>-37580549</v>
      </c>
      <c r="O15" s="20">
        <v>13787739</v>
      </c>
      <c r="P15" s="20">
        <v>-81030521</v>
      </c>
      <c r="Q15" s="20">
        <v>-12787959</v>
      </c>
      <c r="R15" s="20">
        <v>-80030741</v>
      </c>
      <c r="S15" s="20">
        <v>15353058</v>
      </c>
      <c r="T15" s="20">
        <v>6471600</v>
      </c>
      <c r="U15" s="20">
        <v>40681870</v>
      </c>
      <c r="V15" s="20">
        <v>62506528</v>
      </c>
      <c r="W15" s="20">
        <v>22375835</v>
      </c>
      <c r="X15" s="20">
        <v>18419620</v>
      </c>
      <c r="Y15" s="20">
        <v>3956215</v>
      </c>
      <c r="Z15" s="21">
        <v>21.48</v>
      </c>
      <c r="AA15" s="22">
        <v>22065989</v>
      </c>
    </row>
    <row r="16" spans="1:27" ht="12.75">
      <c r="A16" s="23" t="s">
        <v>42</v>
      </c>
      <c r="B16" s="17"/>
      <c r="C16" s="18">
        <v>37901488</v>
      </c>
      <c r="D16" s="18"/>
      <c r="E16" s="19">
        <v>1261</v>
      </c>
      <c r="F16" s="20">
        <v>1268</v>
      </c>
      <c r="G16" s="24">
        <v>415164208</v>
      </c>
      <c r="H16" s="24">
        <v>-359271679</v>
      </c>
      <c r="I16" s="24">
        <v>-461701</v>
      </c>
      <c r="J16" s="20">
        <v>55430828</v>
      </c>
      <c r="K16" s="24">
        <v>-6857944</v>
      </c>
      <c r="L16" s="24">
        <v>-24140</v>
      </c>
      <c r="M16" s="20">
        <v>-249620916</v>
      </c>
      <c r="N16" s="24">
        <v>-256503000</v>
      </c>
      <c r="O16" s="24">
        <v>264216296</v>
      </c>
      <c r="P16" s="24">
        <v>-7015802</v>
      </c>
      <c r="Q16" s="20">
        <v>-399657</v>
      </c>
      <c r="R16" s="24">
        <v>256800837</v>
      </c>
      <c r="S16" s="24">
        <v>-38086</v>
      </c>
      <c r="T16" s="20">
        <v>-11946</v>
      </c>
      <c r="U16" s="24">
        <v>-14538564</v>
      </c>
      <c r="V16" s="24">
        <v>-14588596</v>
      </c>
      <c r="W16" s="24">
        <v>41140069</v>
      </c>
      <c r="X16" s="20">
        <v>6245564</v>
      </c>
      <c r="Y16" s="24">
        <v>34894505</v>
      </c>
      <c r="Z16" s="25">
        <v>558.71</v>
      </c>
      <c r="AA16" s="26">
        <v>1268</v>
      </c>
    </row>
    <row r="17" spans="1:27" ht="12.75">
      <c r="A17" s="23" t="s">
        <v>43</v>
      </c>
      <c r="B17" s="17"/>
      <c r="C17" s="18">
        <v>1483400307</v>
      </c>
      <c r="D17" s="18"/>
      <c r="E17" s="19">
        <v>973121525</v>
      </c>
      <c r="F17" s="20">
        <v>1132488743</v>
      </c>
      <c r="G17" s="20">
        <v>1662593740</v>
      </c>
      <c r="H17" s="20">
        <v>77448504</v>
      </c>
      <c r="I17" s="20">
        <v>98508061</v>
      </c>
      <c r="J17" s="20">
        <v>1838550305</v>
      </c>
      <c r="K17" s="20">
        <v>-267056</v>
      </c>
      <c r="L17" s="20">
        <v>16585548</v>
      </c>
      <c r="M17" s="20">
        <v>868174</v>
      </c>
      <c r="N17" s="20">
        <v>17186666</v>
      </c>
      <c r="O17" s="20">
        <v>2463388</v>
      </c>
      <c r="P17" s="20">
        <v>2031972</v>
      </c>
      <c r="Q17" s="20">
        <v>15253399</v>
      </c>
      <c r="R17" s="20">
        <v>19748759</v>
      </c>
      <c r="S17" s="20">
        <v>-21905</v>
      </c>
      <c r="T17" s="20">
        <v>-2740690</v>
      </c>
      <c r="U17" s="20">
        <v>55538635</v>
      </c>
      <c r="V17" s="20">
        <v>52776040</v>
      </c>
      <c r="W17" s="20">
        <v>1928261770</v>
      </c>
      <c r="X17" s="20">
        <v>1107781114</v>
      </c>
      <c r="Y17" s="20">
        <v>820480656</v>
      </c>
      <c r="Z17" s="21">
        <v>74.07</v>
      </c>
      <c r="AA17" s="22">
        <v>1132488743</v>
      </c>
    </row>
    <row r="18" spans="1:27" ht="12.75">
      <c r="A18" s="23" t="s">
        <v>44</v>
      </c>
      <c r="B18" s="17"/>
      <c r="C18" s="18">
        <v>234927851</v>
      </c>
      <c r="D18" s="18"/>
      <c r="E18" s="19">
        <v>275279105</v>
      </c>
      <c r="F18" s="20">
        <v>234927851</v>
      </c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>
        <v>234927851</v>
      </c>
      <c r="Y18" s="20">
        <v>-234927851</v>
      </c>
      <c r="Z18" s="21">
        <v>-100</v>
      </c>
      <c r="AA18" s="22">
        <v>234927851</v>
      </c>
    </row>
    <row r="19" spans="1:27" ht="12.75">
      <c r="A19" s="23" t="s">
        <v>45</v>
      </c>
      <c r="B19" s="17"/>
      <c r="C19" s="18">
        <v>45818247031</v>
      </c>
      <c r="D19" s="18"/>
      <c r="E19" s="19">
        <v>50125875364</v>
      </c>
      <c r="F19" s="20">
        <v>50637748299</v>
      </c>
      <c r="G19" s="20">
        <v>31253733990</v>
      </c>
      <c r="H19" s="20">
        <v>5268099070</v>
      </c>
      <c r="I19" s="20">
        <v>3951437428</v>
      </c>
      <c r="J19" s="20">
        <v>40473270488</v>
      </c>
      <c r="K19" s="20">
        <v>273575321</v>
      </c>
      <c r="L19" s="20">
        <v>547617365</v>
      </c>
      <c r="M19" s="20">
        <v>2305609188</v>
      </c>
      <c r="N19" s="20">
        <v>3126801874</v>
      </c>
      <c r="O19" s="20">
        <v>78281197</v>
      </c>
      <c r="P19" s="20">
        <v>657303100</v>
      </c>
      <c r="Q19" s="20">
        <v>306474802</v>
      </c>
      <c r="R19" s="20">
        <v>1042059099</v>
      </c>
      <c r="S19" s="20">
        <v>13204455</v>
      </c>
      <c r="T19" s="20">
        <v>246184120</v>
      </c>
      <c r="U19" s="20">
        <v>4370210733</v>
      </c>
      <c r="V19" s="20">
        <v>4629599308</v>
      </c>
      <c r="W19" s="20">
        <v>49271730769</v>
      </c>
      <c r="X19" s="20">
        <v>48994395801</v>
      </c>
      <c r="Y19" s="20">
        <v>277334968</v>
      </c>
      <c r="Z19" s="21">
        <v>0.57</v>
      </c>
      <c r="AA19" s="22">
        <v>50637748299</v>
      </c>
    </row>
    <row r="20" spans="1:27" ht="12.75">
      <c r="A20" s="23"/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46</v>
      </c>
      <c r="B21" s="17"/>
      <c r="C21" s="18">
        <v>109046481</v>
      </c>
      <c r="D21" s="18"/>
      <c r="E21" s="19">
        <v>1897163</v>
      </c>
      <c r="F21" s="20">
        <v>2897163</v>
      </c>
      <c r="G21" s="20">
        <v>94477931</v>
      </c>
      <c r="H21" s="20"/>
      <c r="I21" s="20">
        <v>2762238</v>
      </c>
      <c r="J21" s="20">
        <v>97240169</v>
      </c>
      <c r="K21" s="20"/>
      <c r="L21" s="20"/>
      <c r="M21" s="20"/>
      <c r="N21" s="20"/>
      <c r="O21" s="20"/>
      <c r="P21" s="20">
        <v>1515788</v>
      </c>
      <c r="Q21" s="20"/>
      <c r="R21" s="20">
        <v>1515788</v>
      </c>
      <c r="S21" s="20"/>
      <c r="T21" s="20"/>
      <c r="U21" s="20">
        <v>-10370000</v>
      </c>
      <c r="V21" s="20">
        <v>-10370000</v>
      </c>
      <c r="W21" s="20">
        <v>88385957</v>
      </c>
      <c r="X21" s="20">
        <v>2897163</v>
      </c>
      <c r="Y21" s="20">
        <v>85488794</v>
      </c>
      <c r="Z21" s="21">
        <v>2950.78</v>
      </c>
      <c r="AA21" s="22">
        <v>2897163</v>
      </c>
    </row>
    <row r="22" spans="1:27" ht="12.75">
      <c r="A22" s="23" t="s">
        <v>47</v>
      </c>
      <c r="B22" s="17"/>
      <c r="C22" s="18">
        <v>120840705</v>
      </c>
      <c r="D22" s="18"/>
      <c r="E22" s="19">
        <v>364664567</v>
      </c>
      <c r="F22" s="20">
        <v>182352509</v>
      </c>
      <c r="G22" s="20">
        <v>50458716</v>
      </c>
      <c r="H22" s="20">
        <v>10402865</v>
      </c>
      <c r="I22" s="20">
        <v>-8707412</v>
      </c>
      <c r="J22" s="20">
        <v>52154169</v>
      </c>
      <c r="K22" s="20">
        <v>8821638</v>
      </c>
      <c r="L22" s="20">
        <v>7142011</v>
      </c>
      <c r="M22" s="20">
        <v>-37968639</v>
      </c>
      <c r="N22" s="20">
        <v>-22004990</v>
      </c>
      <c r="O22" s="20">
        <v>-41008551</v>
      </c>
      <c r="P22" s="20">
        <v>-47970676</v>
      </c>
      <c r="Q22" s="20">
        <v>22713577</v>
      </c>
      <c r="R22" s="20">
        <v>-66265650</v>
      </c>
      <c r="S22" s="20">
        <v>-19431411</v>
      </c>
      <c r="T22" s="20">
        <v>-15801605</v>
      </c>
      <c r="U22" s="20">
        <v>-879953</v>
      </c>
      <c r="V22" s="20">
        <v>-36112969</v>
      </c>
      <c r="W22" s="20">
        <v>-72229440</v>
      </c>
      <c r="X22" s="20">
        <v>182171839</v>
      </c>
      <c r="Y22" s="20">
        <v>-254401279</v>
      </c>
      <c r="Z22" s="21">
        <v>-139.65</v>
      </c>
      <c r="AA22" s="22">
        <v>182352509</v>
      </c>
    </row>
    <row r="23" spans="1:27" ht="12.75">
      <c r="A23" s="23" t="s">
        <v>48</v>
      </c>
      <c r="B23" s="17"/>
      <c r="C23" s="18">
        <v>326201700</v>
      </c>
      <c r="D23" s="18"/>
      <c r="E23" s="19">
        <v>72848989</v>
      </c>
      <c r="F23" s="20">
        <v>71905790</v>
      </c>
      <c r="G23" s="24">
        <v>310486263</v>
      </c>
      <c r="H23" s="24">
        <v>1190681</v>
      </c>
      <c r="I23" s="24">
        <v>3895562</v>
      </c>
      <c r="J23" s="20">
        <v>315572506</v>
      </c>
      <c r="K23" s="24"/>
      <c r="L23" s="24">
        <v>80000</v>
      </c>
      <c r="M23" s="20">
        <v>94000</v>
      </c>
      <c r="N23" s="24">
        <v>174000</v>
      </c>
      <c r="O23" s="24">
        <v>-4009330</v>
      </c>
      <c r="P23" s="24"/>
      <c r="Q23" s="20">
        <v>298887</v>
      </c>
      <c r="R23" s="24">
        <v>-3710443</v>
      </c>
      <c r="S23" s="24">
        <v>3254173</v>
      </c>
      <c r="T23" s="20"/>
      <c r="U23" s="24">
        <v>7216609</v>
      </c>
      <c r="V23" s="24">
        <v>10470782</v>
      </c>
      <c r="W23" s="24">
        <v>322506845</v>
      </c>
      <c r="X23" s="20">
        <v>66513174</v>
      </c>
      <c r="Y23" s="24">
        <v>255993671</v>
      </c>
      <c r="Z23" s="25">
        <v>384.88</v>
      </c>
      <c r="AA23" s="26">
        <v>71905790</v>
      </c>
    </row>
    <row r="24" spans="1:27" ht="12.75">
      <c r="A24" s="27" t="s">
        <v>49</v>
      </c>
      <c r="B24" s="35"/>
      <c r="C24" s="29">
        <f aca="true" t="shared" si="1" ref="C24:Y24">SUM(C15:C23)</f>
        <v>48166861410</v>
      </c>
      <c r="D24" s="29">
        <f>SUM(D15:D23)</f>
        <v>0</v>
      </c>
      <c r="E24" s="36">
        <f t="shared" si="1"/>
        <v>51815841338</v>
      </c>
      <c r="F24" s="37">
        <f t="shared" si="1"/>
        <v>52284387612</v>
      </c>
      <c r="G24" s="37">
        <f t="shared" si="1"/>
        <v>33797524349</v>
      </c>
      <c r="H24" s="37">
        <f t="shared" si="1"/>
        <v>5049194939</v>
      </c>
      <c r="I24" s="37">
        <f t="shared" si="1"/>
        <v>4062979774</v>
      </c>
      <c r="J24" s="37">
        <f t="shared" si="1"/>
        <v>42909699062</v>
      </c>
      <c r="K24" s="37">
        <f t="shared" si="1"/>
        <v>262358617</v>
      </c>
      <c r="L24" s="37">
        <f t="shared" si="1"/>
        <v>571363649</v>
      </c>
      <c r="M24" s="37">
        <f t="shared" si="1"/>
        <v>1994351735</v>
      </c>
      <c r="N24" s="37">
        <f t="shared" si="1"/>
        <v>2828074001</v>
      </c>
      <c r="O24" s="37">
        <f t="shared" si="1"/>
        <v>313730739</v>
      </c>
      <c r="P24" s="37">
        <f t="shared" si="1"/>
        <v>524833861</v>
      </c>
      <c r="Q24" s="37">
        <f t="shared" si="1"/>
        <v>331553049</v>
      </c>
      <c r="R24" s="37">
        <f t="shared" si="1"/>
        <v>1170117649</v>
      </c>
      <c r="S24" s="37">
        <f t="shared" si="1"/>
        <v>12320284</v>
      </c>
      <c r="T24" s="37">
        <f t="shared" si="1"/>
        <v>234101479</v>
      </c>
      <c r="U24" s="37">
        <f t="shared" si="1"/>
        <v>4447859330</v>
      </c>
      <c r="V24" s="37">
        <f t="shared" si="1"/>
        <v>4694281093</v>
      </c>
      <c r="W24" s="37">
        <f t="shared" si="1"/>
        <v>51602171805</v>
      </c>
      <c r="X24" s="37">
        <f t="shared" si="1"/>
        <v>50613352126</v>
      </c>
      <c r="Y24" s="37">
        <f t="shared" si="1"/>
        <v>988819679</v>
      </c>
      <c r="Z24" s="38">
        <f>+IF(X24&lt;&gt;0,+(Y24/X24)*100,0)</f>
        <v>1.9536735613526868</v>
      </c>
      <c r="AA24" s="39">
        <f>SUM(AA15:AA23)</f>
        <v>52284387612</v>
      </c>
    </row>
    <row r="25" spans="1:27" ht="12.75">
      <c r="A25" s="27" t="s">
        <v>50</v>
      </c>
      <c r="B25" s="28"/>
      <c r="C25" s="29">
        <f aca="true" t="shared" si="2" ref="C25:Y25">+C12+C24</f>
        <v>58257891574</v>
      </c>
      <c r="D25" s="29">
        <f>+D12+D24</f>
        <v>0</v>
      </c>
      <c r="E25" s="30">
        <f t="shared" si="2"/>
        <v>58797310507</v>
      </c>
      <c r="F25" s="31">
        <f t="shared" si="2"/>
        <v>62179264858</v>
      </c>
      <c r="G25" s="31">
        <f t="shared" si="2"/>
        <v>44157431174</v>
      </c>
      <c r="H25" s="31">
        <f t="shared" si="2"/>
        <v>7121246444</v>
      </c>
      <c r="I25" s="31">
        <f t="shared" si="2"/>
        <v>3322787235</v>
      </c>
      <c r="J25" s="31">
        <f t="shared" si="2"/>
        <v>54601464853</v>
      </c>
      <c r="K25" s="31">
        <f t="shared" si="2"/>
        <v>-1402670894</v>
      </c>
      <c r="L25" s="31">
        <f t="shared" si="2"/>
        <v>496667552</v>
      </c>
      <c r="M25" s="31">
        <f t="shared" si="2"/>
        <v>5844916410</v>
      </c>
      <c r="N25" s="31">
        <f t="shared" si="2"/>
        <v>4938913068</v>
      </c>
      <c r="O25" s="31">
        <f t="shared" si="2"/>
        <v>-1364347927</v>
      </c>
      <c r="P25" s="31">
        <f t="shared" si="2"/>
        <v>-140669727</v>
      </c>
      <c r="Q25" s="31">
        <f t="shared" si="2"/>
        <v>3915538661</v>
      </c>
      <c r="R25" s="31">
        <f t="shared" si="2"/>
        <v>2410521007</v>
      </c>
      <c r="S25" s="31">
        <f t="shared" si="2"/>
        <v>630016170</v>
      </c>
      <c r="T25" s="31">
        <f t="shared" si="2"/>
        <v>-1807630734</v>
      </c>
      <c r="U25" s="31">
        <f t="shared" si="2"/>
        <v>3280411779</v>
      </c>
      <c r="V25" s="31">
        <f t="shared" si="2"/>
        <v>2102797215</v>
      </c>
      <c r="W25" s="31">
        <f t="shared" si="2"/>
        <v>64053696143</v>
      </c>
      <c r="X25" s="31">
        <f t="shared" si="2"/>
        <v>60680245571</v>
      </c>
      <c r="Y25" s="31">
        <f t="shared" si="2"/>
        <v>3373450572</v>
      </c>
      <c r="Z25" s="32">
        <f>+IF(X25&lt;&gt;0,+(Y25/X25)*100,0)</f>
        <v>5.5593884636686814</v>
      </c>
      <c r="AA25" s="33">
        <f>+AA12+AA24</f>
        <v>62179264858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51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52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53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54</v>
      </c>
      <c r="B30" s="17"/>
      <c r="C30" s="18">
        <v>96181430</v>
      </c>
      <c r="D30" s="18"/>
      <c r="E30" s="19">
        <v>160611399</v>
      </c>
      <c r="F30" s="20">
        <v>30782337</v>
      </c>
      <c r="G30" s="20">
        <v>31370648</v>
      </c>
      <c r="H30" s="20">
        <v>28338392</v>
      </c>
      <c r="I30" s="20">
        <v>-226712586</v>
      </c>
      <c r="J30" s="20">
        <v>-167003546</v>
      </c>
      <c r="K30" s="20">
        <v>509487</v>
      </c>
      <c r="L30" s="20">
        <v>-808009</v>
      </c>
      <c r="M30" s="20">
        <v>-311987285</v>
      </c>
      <c r="N30" s="20">
        <v>-312285807</v>
      </c>
      <c r="O30" s="20">
        <v>-11657812</v>
      </c>
      <c r="P30" s="20">
        <v>130442085</v>
      </c>
      <c r="Q30" s="20">
        <v>-41450758</v>
      </c>
      <c r="R30" s="20">
        <v>77333515</v>
      </c>
      <c r="S30" s="20">
        <v>2621483</v>
      </c>
      <c r="T30" s="20">
        <v>102856437</v>
      </c>
      <c r="U30" s="20">
        <v>-187713875</v>
      </c>
      <c r="V30" s="20">
        <v>-82235955</v>
      </c>
      <c r="W30" s="20">
        <v>-484191793</v>
      </c>
      <c r="X30" s="20">
        <v>22853287</v>
      </c>
      <c r="Y30" s="20">
        <v>-507045080</v>
      </c>
      <c r="Z30" s="21">
        <v>-2218.7</v>
      </c>
      <c r="AA30" s="22">
        <v>30782337</v>
      </c>
    </row>
    <row r="31" spans="1:27" ht="12.75">
      <c r="A31" s="23" t="s">
        <v>55</v>
      </c>
      <c r="B31" s="17"/>
      <c r="C31" s="18">
        <v>259971331</v>
      </c>
      <c r="D31" s="18"/>
      <c r="E31" s="19">
        <v>115870191</v>
      </c>
      <c r="F31" s="20">
        <v>121108192</v>
      </c>
      <c r="G31" s="20">
        <v>124767378</v>
      </c>
      <c r="H31" s="20">
        <v>24071886</v>
      </c>
      <c r="I31" s="20">
        <v>3316012</v>
      </c>
      <c r="J31" s="20">
        <v>152155276</v>
      </c>
      <c r="K31" s="20">
        <v>275201804</v>
      </c>
      <c r="L31" s="20">
        <v>-3945390</v>
      </c>
      <c r="M31" s="20">
        <v>-30749736</v>
      </c>
      <c r="N31" s="20">
        <v>240506678</v>
      </c>
      <c r="O31" s="20">
        <v>-152635233</v>
      </c>
      <c r="P31" s="20">
        <v>178888256</v>
      </c>
      <c r="Q31" s="20">
        <v>-91523084</v>
      </c>
      <c r="R31" s="20">
        <v>-65270061</v>
      </c>
      <c r="S31" s="20">
        <v>-6296038</v>
      </c>
      <c r="T31" s="20">
        <v>-45579313</v>
      </c>
      <c r="U31" s="20">
        <v>-146004561</v>
      </c>
      <c r="V31" s="20">
        <v>-197879912</v>
      </c>
      <c r="W31" s="20">
        <v>129511981</v>
      </c>
      <c r="X31" s="20">
        <v>117075958</v>
      </c>
      <c r="Y31" s="20">
        <v>12436023</v>
      </c>
      <c r="Z31" s="21">
        <v>10.62</v>
      </c>
      <c r="AA31" s="22">
        <v>121108192</v>
      </c>
    </row>
    <row r="32" spans="1:27" ht="12.75">
      <c r="A32" s="23" t="s">
        <v>56</v>
      </c>
      <c r="B32" s="17"/>
      <c r="C32" s="18">
        <v>7142124203</v>
      </c>
      <c r="D32" s="18"/>
      <c r="E32" s="19">
        <v>4063307856</v>
      </c>
      <c r="F32" s="20">
        <v>4548128369</v>
      </c>
      <c r="G32" s="20">
        <v>4615769083</v>
      </c>
      <c r="H32" s="20">
        <v>1435706921</v>
      </c>
      <c r="I32" s="20">
        <v>-1329360232</v>
      </c>
      <c r="J32" s="20">
        <v>4722115772</v>
      </c>
      <c r="K32" s="20">
        <v>-283004434</v>
      </c>
      <c r="L32" s="20">
        <v>658433633</v>
      </c>
      <c r="M32" s="20">
        <v>1199623673</v>
      </c>
      <c r="N32" s="20">
        <v>1575052872</v>
      </c>
      <c r="O32" s="20">
        <v>-878638581</v>
      </c>
      <c r="P32" s="20">
        <v>706249957</v>
      </c>
      <c r="Q32" s="20">
        <v>-730500293</v>
      </c>
      <c r="R32" s="20">
        <v>-902888917</v>
      </c>
      <c r="S32" s="20">
        <v>776022645</v>
      </c>
      <c r="T32" s="20">
        <v>-1327123222</v>
      </c>
      <c r="U32" s="20">
        <v>1399825007</v>
      </c>
      <c r="V32" s="20">
        <v>848724430</v>
      </c>
      <c r="W32" s="20">
        <v>6243004157</v>
      </c>
      <c r="X32" s="20">
        <v>4445453667</v>
      </c>
      <c r="Y32" s="20">
        <v>1797550490</v>
      </c>
      <c r="Z32" s="21">
        <v>40.44</v>
      </c>
      <c r="AA32" s="22">
        <v>4548128369</v>
      </c>
    </row>
    <row r="33" spans="1:27" ht="12.75">
      <c r="A33" s="23" t="s">
        <v>57</v>
      </c>
      <c r="B33" s="17"/>
      <c r="C33" s="18">
        <v>616796956</v>
      </c>
      <c r="D33" s="18"/>
      <c r="E33" s="19">
        <v>220124068</v>
      </c>
      <c r="F33" s="20">
        <v>480488358</v>
      </c>
      <c r="G33" s="20">
        <v>429382065</v>
      </c>
      <c r="H33" s="20">
        <v>84568504</v>
      </c>
      <c r="I33" s="20">
        <v>116982592</v>
      </c>
      <c r="J33" s="20">
        <v>630933161</v>
      </c>
      <c r="K33" s="20">
        <v>89361</v>
      </c>
      <c r="L33" s="20">
        <v>9019214</v>
      </c>
      <c r="M33" s="20">
        <v>60329326</v>
      </c>
      <c r="N33" s="20">
        <v>69437901</v>
      </c>
      <c r="O33" s="20">
        <v>-3180871</v>
      </c>
      <c r="P33" s="20">
        <v>-420782</v>
      </c>
      <c r="Q33" s="20">
        <v>39081718</v>
      </c>
      <c r="R33" s="20">
        <v>35480065</v>
      </c>
      <c r="S33" s="20">
        <v>3005490</v>
      </c>
      <c r="T33" s="20">
        <v>-10766538</v>
      </c>
      <c r="U33" s="20">
        <v>59344476</v>
      </c>
      <c r="V33" s="20">
        <v>51583428</v>
      </c>
      <c r="W33" s="20">
        <v>787434555</v>
      </c>
      <c r="X33" s="20">
        <v>423934619</v>
      </c>
      <c r="Y33" s="20">
        <v>363499936</v>
      </c>
      <c r="Z33" s="21">
        <v>85.74</v>
      </c>
      <c r="AA33" s="22">
        <v>480488358</v>
      </c>
    </row>
    <row r="34" spans="1:27" ht="12.75">
      <c r="A34" s="27" t="s">
        <v>58</v>
      </c>
      <c r="B34" s="28"/>
      <c r="C34" s="29">
        <f aca="true" t="shared" si="3" ref="C34:Y34">SUM(C29:C33)</f>
        <v>8115073920</v>
      </c>
      <c r="D34" s="29">
        <f>SUM(D29:D33)</f>
        <v>0</v>
      </c>
      <c r="E34" s="30">
        <f t="shared" si="3"/>
        <v>4559913514</v>
      </c>
      <c r="F34" s="31">
        <f t="shared" si="3"/>
        <v>5180507256</v>
      </c>
      <c r="G34" s="31">
        <f t="shared" si="3"/>
        <v>5201289174</v>
      </c>
      <c r="H34" s="31">
        <f t="shared" si="3"/>
        <v>1572685703</v>
      </c>
      <c r="I34" s="31">
        <f t="shared" si="3"/>
        <v>-1435774214</v>
      </c>
      <c r="J34" s="31">
        <f t="shared" si="3"/>
        <v>5338200663</v>
      </c>
      <c r="K34" s="31">
        <f t="shared" si="3"/>
        <v>-7203782</v>
      </c>
      <c r="L34" s="31">
        <f t="shared" si="3"/>
        <v>662699448</v>
      </c>
      <c r="M34" s="31">
        <f t="shared" si="3"/>
        <v>917215978</v>
      </c>
      <c r="N34" s="31">
        <f t="shared" si="3"/>
        <v>1572711644</v>
      </c>
      <c r="O34" s="31">
        <f t="shared" si="3"/>
        <v>-1046112497</v>
      </c>
      <c r="P34" s="31">
        <f t="shared" si="3"/>
        <v>1015159516</v>
      </c>
      <c r="Q34" s="31">
        <f t="shared" si="3"/>
        <v>-824392417</v>
      </c>
      <c r="R34" s="31">
        <f t="shared" si="3"/>
        <v>-855345398</v>
      </c>
      <c r="S34" s="31">
        <f t="shared" si="3"/>
        <v>775353580</v>
      </c>
      <c r="T34" s="31">
        <f t="shared" si="3"/>
        <v>-1280612636</v>
      </c>
      <c r="U34" s="31">
        <f t="shared" si="3"/>
        <v>1125451047</v>
      </c>
      <c r="V34" s="31">
        <f t="shared" si="3"/>
        <v>620191991</v>
      </c>
      <c r="W34" s="31">
        <f t="shared" si="3"/>
        <v>6675758900</v>
      </c>
      <c r="X34" s="31">
        <f t="shared" si="3"/>
        <v>5009317531</v>
      </c>
      <c r="Y34" s="31">
        <f t="shared" si="3"/>
        <v>1666441369</v>
      </c>
      <c r="Z34" s="32">
        <f>+IF(X34&lt;&gt;0,+(Y34/X34)*100,0)</f>
        <v>33.26683442778944</v>
      </c>
      <c r="AA34" s="33">
        <f>SUM(AA29:AA33)</f>
        <v>5180507256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59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60</v>
      </c>
      <c r="B37" s="17"/>
      <c r="C37" s="18">
        <v>1515361722</v>
      </c>
      <c r="D37" s="18"/>
      <c r="E37" s="19">
        <v>1806710350</v>
      </c>
      <c r="F37" s="20">
        <v>906950982</v>
      </c>
      <c r="G37" s="20">
        <v>615629865</v>
      </c>
      <c r="H37" s="20">
        <v>50413402</v>
      </c>
      <c r="I37" s="20">
        <v>186926908</v>
      </c>
      <c r="J37" s="20">
        <v>852970175</v>
      </c>
      <c r="K37" s="20">
        <v>7275794</v>
      </c>
      <c r="L37" s="20">
        <v>452074</v>
      </c>
      <c r="M37" s="20">
        <v>107234048</v>
      </c>
      <c r="N37" s="20">
        <v>114961916</v>
      </c>
      <c r="O37" s="20">
        <v>-37011973</v>
      </c>
      <c r="P37" s="20">
        <v>-32798707</v>
      </c>
      <c r="Q37" s="20">
        <v>-26433791</v>
      </c>
      <c r="R37" s="20">
        <v>-96244471</v>
      </c>
      <c r="S37" s="20">
        <v>-1558300</v>
      </c>
      <c r="T37" s="20">
        <v>-2057868</v>
      </c>
      <c r="U37" s="20">
        <v>-403119710</v>
      </c>
      <c r="V37" s="20">
        <v>-406735878</v>
      </c>
      <c r="W37" s="20">
        <v>464951742</v>
      </c>
      <c r="X37" s="20">
        <v>889517895</v>
      </c>
      <c r="Y37" s="20">
        <v>-424566153</v>
      </c>
      <c r="Z37" s="21">
        <v>-47.73</v>
      </c>
      <c r="AA37" s="22">
        <v>906950982</v>
      </c>
    </row>
    <row r="38" spans="1:27" ht="12.75">
      <c r="A38" s="23" t="s">
        <v>57</v>
      </c>
      <c r="B38" s="17"/>
      <c r="C38" s="18">
        <v>1282359584</v>
      </c>
      <c r="D38" s="18"/>
      <c r="E38" s="19">
        <v>701966453</v>
      </c>
      <c r="F38" s="20">
        <v>963277190</v>
      </c>
      <c r="G38" s="20">
        <v>1315666913</v>
      </c>
      <c r="H38" s="20">
        <v>7958718</v>
      </c>
      <c r="I38" s="20">
        <v>-131986</v>
      </c>
      <c r="J38" s="20">
        <v>1323493645</v>
      </c>
      <c r="K38" s="20">
        <v>-17790128</v>
      </c>
      <c r="L38" s="20">
        <v>1009589</v>
      </c>
      <c r="M38" s="20">
        <v>-35615402</v>
      </c>
      <c r="N38" s="20">
        <v>-52395941</v>
      </c>
      <c r="O38" s="20">
        <v>-22048929</v>
      </c>
      <c r="P38" s="20">
        <v>-21658550</v>
      </c>
      <c r="Q38" s="20">
        <v>-10428963</v>
      </c>
      <c r="R38" s="20">
        <v>-54136442</v>
      </c>
      <c r="S38" s="20">
        <v>-11469588</v>
      </c>
      <c r="T38" s="20">
        <v>-9604506</v>
      </c>
      <c r="U38" s="20">
        <v>81028894</v>
      </c>
      <c r="V38" s="20">
        <v>59954800</v>
      </c>
      <c r="W38" s="20">
        <v>1276916062</v>
      </c>
      <c r="X38" s="20">
        <v>917224387</v>
      </c>
      <c r="Y38" s="20">
        <v>359691675</v>
      </c>
      <c r="Z38" s="21">
        <v>39.22</v>
      </c>
      <c r="AA38" s="22">
        <v>963277190</v>
      </c>
    </row>
    <row r="39" spans="1:27" ht="12.75">
      <c r="A39" s="27" t="s">
        <v>61</v>
      </c>
      <c r="B39" s="35"/>
      <c r="C39" s="29">
        <f aca="true" t="shared" si="4" ref="C39:Y39">SUM(C37:C38)</f>
        <v>2797721306</v>
      </c>
      <c r="D39" s="29">
        <f>SUM(D37:D38)</f>
        <v>0</v>
      </c>
      <c r="E39" s="36">
        <f t="shared" si="4"/>
        <v>2508676803</v>
      </c>
      <c r="F39" s="37">
        <f t="shared" si="4"/>
        <v>1870228172</v>
      </c>
      <c r="G39" s="37">
        <f t="shared" si="4"/>
        <v>1931296778</v>
      </c>
      <c r="H39" s="37">
        <f t="shared" si="4"/>
        <v>58372120</v>
      </c>
      <c r="I39" s="37">
        <f t="shared" si="4"/>
        <v>186794922</v>
      </c>
      <c r="J39" s="37">
        <f t="shared" si="4"/>
        <v>2176463820</v>
      </c>
      <c r="K39" s="37">
        <f t="shared" si="4"/>
        <v>-10514334</v>
      </c>
      <c r="L39" s="37">
        <f t="shared" si="4"/>
        <v>1461663</v>
      </c>
      <c r="M39" s="37">
        <f t="shared" si="4"/>
        <v>71618646</v>
      </c>
      <c r="N39" s="37">
        <f t="shared" si="4"/>
        <v>62565975</v>
      </c>
      <c r="O39" s="37">
        <f t="shared" si="4"/>
        <v>-59060902</v>
      </c>
      <c r="P39" s="37">
        <f t="shared" si="4"/>
        <v>-54457257</v>
      </c>
      <c r="Q39" s="37">
        <f t="shared" si="4"/>
        <v>-36862754</v>
      </c>
      <c r="R39" s="37">
        <f t="shared" si="4"/>
        <v>-150380913</v>
      </c>
      <c r="S39" s="37">
        <f t="shared" si="4"/>
        <v>-13027888</v>
      </c>
      <c r="T39" s="37">
        <f t="shared" si="4"/>
        <v>-11662374</v>
      </c>
      <c r="U39" s="37">
        <f t="shared" si="4"/>
        <v>-322090816</v>
      </c>
      <c r="V39" s="37">
        <f t="shared" si="4"/>
        <v>-346781078</v>
      </c>
      <c r="W39" s="37">
        <f t="shared" si="4"/>
        <v>1741867804</v>
      </c>
      <c r="X39" s="37">
        <f t="shared" si="4"/>
        <v>1806742282</v>
      </c>
      <c r="Y39" s="37">
        <f t="shared" si="4"/>
        <v>-64874478</v>
      </c>
      <c r="Z39" s="38">
        <f>+IF(X39&lt;&gt;0,+(Y39/X39)*100,0)</f>
        <v>-3.590687982803294</v>
      </c>
      <c r="AA39" s="39">
        <f>SUM(AA37:AA38)</f>
        <v>1870228172</v>
      </c>
    </row>
    <row r="40" spans="1:27" ht="12.75">
      <c r="A40" s="27" t="s">
        <v>62</v>
      </c>
      <c r="B40" s="28"/>
      <c r="C40" s="29">
        <f aca="true" t="shared" si="5" ref="C40:Y40">+C34+C39</f>
        <v>10912795226</v>
      </c>
      <c r="D40" s="29">
        <f>+D34+D39</f>
        <v>0</v>
      </c>
      <c r="E40" s="30">
        <f t="shared" si="5"/>
        <v>7068590317</v>
      </c>
      <c r="F40" s="31">
        <f t="shared" si="5"/>
        <v>7050735428</v>
      </c>
      <c r="G40" s="31">
        <f t="shared" si="5"/>
        <v>7132585952</v>
      </c>
      <c r="H40" s="31">
        <f t="shared" si="5"/>
        <v>1631057823</v>
      </c>
      <c r="I40" s="31">
        <f t="shared" si="5"/>
        <v>-1248979292</v>
      </c>
      <c r="J40" s="31">
        <f t="shared" si="5"/>
        <v>7514664483</v>
      </c>
      <c r="K40" s="31">
        <f t="shared" si="5"/>
        <v>-17718116</v>
      </c>
      <c r="L40" s="31">
        <f t="shared" si="5"/>
        <v>664161111</v>
      </c>
      <c r="M40" s="31">
        <f t="shared" si="5"/>
        <v>988834624</v>
      </c>
      <c r="N40" s="31">
        <f t="shared" si="5"/>
        <v>1635277619</v>
      </c>
      <c r="O40" s="31">
        <f t="shared" si="5"/>
        <v>-1105173399</v>
      </c>
      <c r="P40" s="31">
        <f t="shared" si="5"/>
        <v>960702259</v>
      </c>
      <c r="Q40" s="31">
        <f t="shared" si="5"/>
        <v>-861255171</v>
      </c>
      <c r="R40" s="31">
        <f t="shared" si="5"/>
        <v>-1005726311</v>
      </c>
      <c r="S40" s="31">
        <f t="shared" si="5"/>
        <v>762325692</v>
      </c>
      <c r="T40" s="31">
        <f t="shared" si="5"/>
        <v>-1292275010</v>
      </c>
      <c r="U40" s="31">
        <f t="shared" si="5"/>
        <v>803360231</v>
      </c>
      <c r="V40" s="31">
        <f t="shared" si="5"/>
        <v>273410913</v>
      </c>
      <c r="W40" s="31">
        <f t="shared" si="5"/>
        <v>8417626704</v>
      </c>
      <c r="X40" s="31">
        <f t="shared" si="5"/>
        <v>6816059813</v>
      </c>
      <c r="Y40" s="31">
        <f t="shared" si="5"/>
        <v>1601566891</v>
      </c>
      <c r="Z40" s="32">
        <f>+IF(X40&lt;&gt;0,+(Y40/X40)*100,0)</f>
        <v>23.496960633259043</v>
      </c>
      <c r="AA40" s="33">
        <f>+AA34+AA39</f>
        <v>7050735428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47345096348</v>
      </c>
      <c r="D42" s="43">
        <f>+D25-D40</f>
        <v>0</v>
      </c>
      <c r="E42" s="44">
        <f t="shared" si="6"/>
        <v>51728720190</v>
      </c>
      <c r="F42" s="45">
        <f t="shared" si="6"/>
        <v>55128529430</v>
      </c>
      <c r="G42" s="45">
        <f t="shared" si="6"/>
        <v>37024845222</v>
      </c>
      <c r="H42" s="45">
        <f t="shared" si="6"/>
        <v>5490188621</v>
      </c>
      <c r="I42" s="45">
        <f t="shared" si="6"/>
        <v>4571766527</v>
      </c>
      <c r="J42" s="45">
        <f t="shared" si="6"/>
        <v>47086800370</v>
      </c>
      <c r="K42" s="45">
        <f t="shared" si="6"/>
        <v>-1384952778</v>
      </c>
      <c r="L42" s="45">
        <f t="shared" si="6"/>
        <v>-167493559</v>
      </c>
      <c r="M42" s="45">
        <f t="shared" si="6"/>
        <v>4856081786</v>
      </c>
      <c r="N42" s="45">
        <f t="shared" si="6"/>
        <v>3303635449</v>
      </c>
      <c r="O42" s="45">
        <f t="shared" si="6"/>
        <v>-259174528</v>
      </c>
      <c r="P42" s="45">
        <f t="shared" si="6"/>
        <v>-1101371986</v>
      </c>
      <c r="Q42" s="45">
        <f t="shared" si="6"/>
        <v>4776793832</v>
      </c>
      <c r="R42" s="45">
        <f t="shared" si="6"/>
        <v>3416247318</v>
      </c>
      <c r="S42" s="45">
        <f t="shared" si="6"/>
        <v>-132309522</v>
      </c>
      <c r="T42" s="45">
        <f t="shared" si="6"/>
        <v>-515355724</v>
      </c>
      <c r="U42" s="45">
        <f t="shared" si="6"/>
        <v>2477051548</v>
      </c>
      <c r="V42" s="45">
        <f t="shared" si="6"/>
        <v>1829386302</v>
      </c>
      <c r="W42" s="45">
        <f t="shared" si="6"/>
        <v>55636069439</v>
      </c>
      <c r="X42" s="45">
        <f t="shared" si="6"/>
        <v>53864185758</v>
      </c>
      <c r="Y42" s="45">
        <f t="shared" si="6"/>
        <v>1771883681</v>
      </c>
      <c r="Z42" s="46">
        <f>+IF(X42&lt;&gt;0,+(Y42/X42)*100,0)</f>
        <v>3.2895395262460396</v>
      </c>
      <c r="AA42" s="47">
        <f>+AA25-AA40</f>
        <v>55128529430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44942623815</v>
      </c>
      <c r="D45" s="18"/>
      <c r="E45" s="19">
        <v>48171409304</v>
      </c>
      <c r="F45" s="20">
        <v>52137774645</v>
      </c>
      <c r="G45" s="20">
        <v>32021000064</v>
      </c>
      <c r="H45" s="20">
        <v>4868244351</v>
      </c>
      <c r="I45" s="20">
        <v>3827591853</v>
      </c>
      <c r="J45" s="20">
        <v>40716836268</v>
      </c>
      <c r="K45" s="20">
        <v>-67067749</v>
      </c>
      <c r="L45" s="20">
        <v>207242801</v>
      </c>
      <c r="M45" s="20">
        <v>1375610347</v>
      </c>
      <c r="N45" s="20">
        <v>1515785399</v>
      </c>
      <c r="O45" s="20">
        <v>-122544003</v>
      </c>
      <c r="P45" s="20">
        <v>240573638</v>
      </c>
      <c r="Q45" s="20">
        <v>593011999</v>
      </c>
      <c r="R45" s="20">
        <v>711041634</v>
      </c>
      <c r="S45" s="20">
        <v>-152067807</v>
      </c>
      <c r="T45" s="20">
        <v>23966841</v>
      </c>
      <c r="U45" s="20">
        <v>3485349395</v>
      </c>
      <c r="V45" s="20">
        <v>3357248429</v>
      </c>
      <c r="W45" s="20">
        <v>46300911730</v>
      </c>
      <c r="X45" s="20">
        <v>50567653287</v>
      </c>
      <c r="Y45" s="20">
        <v>-4266741557</v>
      </c>
      <c r="Z45" s="48">
        <v>-8.44</v>
      </c>
      <c r="AA45" s="22">
        <v>52137774645</v>
      </c>
    </row>
    <row r="46" spans="1:27" ht="12.75">
      <c r="A46" s="23" t="s">
        <v>67</v>
      </c>
      <c r="B46" s="17"/>
      <c r="C46" s="18">
        <v>1849645718</v>
      </c>
      <c r="D46" s="18"/>
      <c r="E46" s="19">
        <v>1181927647</v>
      </c>
      <c r="F46" s="20">
        <v>332395562</v>
      </c>
      <c r="G46" s="20">
        <v>556946666</v>
      </c>
      <c r="H46" s="20">
        <v>40587245</v>
      </c>
      <c r="I46" s="20">
        <v>627010058</v>
      </c>
      <c r="J46" s="20">
        <v>1224543969</v>
      </c>
      <c r="K46" s="20">
        <v>748604</v>
      </c>
      <c r="L46" s="20">
        <v>819679</v>
      </c>
      <c r="M46" s="20">
        <v>602659018</v>
      </c>
      <c r="N46" s="20">
        <v>604227301</v>
      </c>
      <c r="O46" s="20">
        <v>1084896</v>
      </c>
      <c r="P46" s="20">
        <v>31937467</v>
      </c>
      <c r="Q46" s="20">
        <v>-12443917</v>
      </c>
      <c r="R46" s="20">
        <v>20578446</v>
      </c>
      <c r="S46" s="20">
        <v>277897</v>
      </c>
      <c r="T46" s="20">
        <v>410691</v>
      </c>
      <c r="U46" s="20">
        <v>63272242</v>
      </c>
      <c r="V46" s="20">
        <v>63960830</v>
      </c>
      <c r="W46" s="20">
        <v>1913310546</v>
      </c>
      <c r="X46" s="20">
        <v>327568719</v>
      </c>
      <c r="Y46" s="20">
        <v>1585741827</v>
      </c>
      <c r="Z46" s="48">
        <v>484.09</v>
      </c>
      <c r="AA46" s="22">
        <v>332395562</v>
      </c>
    </row>
    <row r="47" spans="1:27" ht="12.75">
      <c r="A47" s="23"/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68</v>
      </c>
      <c r="B48" s="50" t="s">
        <v>64</v>
      </c>
      <c r="C48" s="51">
        <f aca="true" t="shared" si="7" ref="C48:Y48">SUM(C45:C47)</f>
        <v>46792269533</v>
      </c>
      <c r="D48" s="51">
        <f>SUM(D45:D47)</f>
        <v>0</v>
      </c>
      <c r="E48" s="52">
        <f t="shared" si="7"/>
        <v>49353336951</v>
      </c>
      <c r="F48" s="53">
        <f t="shared" si="7"/>
        <v>52470170207</v>
      </c>
      <c r="G48" s="53">
        <f t="shared" si="7"/>
        <v>32577946730</v>
      </c>
      <c r="H48" s="53">
        <f t="shared" si="7"/>
        <v>4908831596</v>
      </c>
      <c r="I48" s="53">
        <f t="shared" si="7"/>
        <v>4454601911</v>
      </c>
      <c r="J48" s="53">
        <f t="shared" si="7"/>
        <v>41941380237</v>
      </c>
      <c r="K48" s="53">
        <f t="shared" si="7"/>
        <v>-66319145</v>
      </c>
      <c r="L48" s="53">
        <f t="shared" si="7"/>
        <v>208062480</v>
      </c>
      <c r="M48" s="53">
        <f t="shared" si="7"/>
        <v>1978269365</v>
      </c>
      <c r="N48" s="53">
        <f t="shared" si="7"/>
        <v>2120012700</v>
      </c>
      <c r="O48" s="53">
        <f t="shared" si="7"/>
        <v>-121459107</v>
      </c>
      <c r="P48" s="53">
        <f t="shared" si="7"/>
        <v>272511105</v>
      </c>
      <c r="Q48" s="53">
        <f t="shared" si="7"/>
        <v>580568082</v>
      </c>
      <c r="R48" s="53">
        <f t="shared" si="7"/>
        <v>731620080</v>
      </c>
      <c r="S48" s="53">
        <f t="shared" si="7"/>
        <v>-151789910</v>
      </c>
      <c r="T48" s="53">
        <f t="shared" si="7"/>
        <v>24377532</v>
      </c>
      <c r="U48" s="53">
        <f t="shared" si="7"/>
        <v>3548621637</v>
      </c>
      <c r="V48" s="53">
        <f t="shared" si="7"/>
        <v>3421209259</v>
      </c>
      <c r="W48" s="53">
        <f t="shared" si="7"/>
        <v>48214222276</v>
      </c>
      <c r="X48" s="53">
        <f t="shared" si="7"/>
        <v>50895222006</v>
      </c>
      <c r="Y48" s="53">
        <f t="shared" si="7"/>
        <v>-2680999730</v>
      </c>
      <c r="Z48" s="54">
        <f>+IF(X48&lt;&gt;0,+(Y48/X48)*100,0)</f>
        <v>-5.267684517976832</v>
      </c>
      <c r="AA48" s="55">
        <f>SUM(AA45:AA47)</f>
        <v>52470170207</v>
      </c>
    </row>
    <row r="49" spans="1:27" ht="12.75">
      <c r="A49" s="56" t="s">
        <v>123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124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125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7" t="s">
        <v>76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126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1988035</v>
      </c>
      <c r="D6" s="18"/>
      <c r="E6" s="19">
        <v>59686917</v>
      </c>
      <c r="F6" s="20">
        <v>32865134</v>
      </c>
      <c r="G6" s="20">
        <v>11345793</v>
      </c>
      <c r="H6" s="20">
        <v>-7567679</v>
      </c>
      <c r="I6" s="20">
        <v>863486</v>
      </c>
      <c r="J6" s="20">
        <v>4641600</v>
      </c>
      <c r="K6" s="20">
        <v>3961741</v>
      </c>
      <c r="L6" s="20">
        <v>12208797</v>
      </c>
      <c r="M6" s="20">
        <v>23287536</v>
      </c>
      <c r="N6" s="20">
        <v>39458074</v>
      </c>
      <c r="O6" s="20">
        <v>-2506164</v>
      </c>
      <c r="P6" s="20">
        <v>269646</v>
      </c>
      <c r="Q6" s="20">
        <v>12540134</v>
      </c>
      <c r="R6" s="20">
        <v>10303616</v>
      </c>
      <c r="S6" s="20">
        <v>-3477180</v>
      </c>
      <c r="T6" s="20">
        <v>2093316</v>
      </c>
      <c r="U6" s="20"/>
      <c r="V6" s="20">
        <v>-1383864</v>
      </c>
      <c r="W6" s="20">
        <v>53019426</v>
      </c>
      <c r="X6" s="20">
        <v>32885134</v>
      </c>
      <c r="Y6" s="20">
        <v>20134292</v>
      </c>
      <c r="Z6" s="21">
        <v>61.23</v>
      </c>
      <c r="AA6" s="22">
        <v>32865134</v>
      </c>
    </row>
    <row r="7" spans="1:27" ht="12.75">
      <c r="A7" s="23" t="s">
        <v>34</v>
      </c>
      <c r="B7" s="17"/>
      <c r="C7" s="18">
        <v>-73804</v>
      </c>
      <c r="D7" s="18"/>
      <c r="E7" s="19"/>
      <c r="F7" s="20"/>
      <c r="G7" s="20"/>
      <c r="H7" s="20">
        <v>-200000</v>
      </c>
      <c r="I7" s="20"/>
      <c r="J7" s="20">
        <v>-200000</v>
      </c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>
        <v>-200000</v>
      </c>
      <c r="X7" s="20"/>
      <c r="Y7" s="20">
        <v>-200000</v>
      </c>
      <c r="Z7" s="21"/>
      <c r="AA7" s="22"/>
    </row>
    <row r="8" spans="1:27" ht="12.75">
      <c r="A8" s="23" t="s">
        <v>35</v>
      </c>
      <c r="B8" s="17"/>
      <c r="C8" s="18">
        <v>21981459</v>
      </c>
      <c r="D8" s="18"/>
      <c r="E8" s="19">
        <v>-14494080</v>
      </c>
      <c r="F8" s="20">
        <v>-33972593</v>
      </c>
      <c r="G8" s="20">
        <v>2164468</v>
      </c>
      <c r="H8" s="20">
        <v>3455959</v>
      </c>
      <c r="I8" s="20">
        <v>760069</v>
      </c>
      <c r="J8" s="20">
        <v>6380496</v>
      </c>
      <c r="K8" s="20">
        <v>1181666</v>
      </c>
      <c r="L8" s="20">
        <v>-1072673</v>
      </c>
      <c r="M8" s="20">
        <v>1695642</v>
      </c>
      <c r="N8" s="20">
        <v>1804635</v>
      </c>
      <c r="O8" s="20">
        <v>1949279</v>
      </c>
      <c r="P8" s="20">
        <v>-1289933</v>
      </c>
      <c r="Q8" s="20">
        <v>720430</v>
      </c>
      <c r="R8" s="20">
        <v>1379776</v>
      </c>
      <c r="S8" s="20">
        <v>2501699</v>
      </c>
      <c r="T8" s="20">
        <v>146062</v>
      </c>
      <c r="U8" s="20"/>
      <c r="V8" s="20">
        <v>2647761</v>
      </c>
      <c r="W8" s="20">
        <v>12212668</v>
      </c>
      <c r="X8" s="20">
        <v>-33972593</v>
      </c>
      <c r="Y8" s="20">
        <v>46185261</v>
      </c>
      <c r="Z8" s="21">
        <v>-135.95</v>
      </c>
      <c r="AA8" s="22">
        <v>-33972593</v>
      </c>
    </row>
    <row r="9" spans="1:27" ht="12.75">
      <c r="A9" s="23" t="s">
        <v>36</v>
      </c>
      <c r="B9" s="17"/>
      <c r="C9" s="18">
        <v>16102470</v>
      </c>
      <c r="D9" s="18"/>
      <c r="E9" s="19"/>
      <c r="F9" s="20"/>
      <c r="G9" s="20">
        <v>413336</v>
      </c>
      <c r="H9" s="20">
        <v>398039</v>
      </c>
      <c r="I9" s="20"/>
      <c r="J9" s="20">
        <v>811375</v>
      </c>
      <c r="K9" s="20">
        <v>-410454</v>
      </c>
      <c r="L9" s="20">
        <v>-1138214</v>
      </c>
      <c r="M9" s="20"/>
      <c r="N9" s="20">
        <v>-1548668</v>
      </c>
      <c r="O9" s="20"/>
      <c r="P9" s="20">
        <v>-4350</v>
      </c>
      <c r="Q9" s="20">
        <v>78770</v>
      </c>
      <c r="R9" s="20">
        <v>74420</v>
      </c>
      <c r="S9" s="20">
        <v>3185</v>
      </c>
      <c r="T9" s="20">
        <v>74442</v>
      </c>
      <c r="U9" s="20"/>
      <c r="V9" s="20">
        <v>77627</v>
      </c>
      <c r="W9" s="20">
        <v>-585246</v>
      </c>
      <c r="X9" s="20"/>
      <c r="Y9" s="20">
        <v>-585246</v>
      </c>
      <c r="Z9" s="21"/>
      <c r="AA9" s="22"/>
    </row>
    <row r="10" spans="1:27" ht="12.7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2.75">
      <c r="A11" s="23" t="s">
        <v>38</v>
      </c>
      <c r="B11" s="17"/>
      <c r="C11" s="18">
        <v>2145</v>
      </c>
      <c r="D11" s="18"/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1"/>
      <c r="AA11" s="22"/>
    </row>
    <row r="12" spans="1:27" ht="12.75">
      <c r="A12" s="27" t="s">
        <v>39</v>
      </c>
      <c r="B12" s="28"/>
      <c r="C12" s="29">
        <f aca="true" t="shared" si="0" ref="C12:Y12">SUM(C6:C11)</f>
        <v>40000305</v>
      </c>
      <c r="D12" s="29">
        <f>SUM(D6:D11)</f>
        <v>0</v>
      </c>
      <c r="E12" s="30">
        <f t="shared" si="0"/>
        <v>45192837</v>
      </c>
      <c r="F12" s="31">
        <f t="shared" si="0"/>
        <v>-1107459</v>
      </c>
      <c r="G12" s="31">
        <f t="shared" si="0"/>
        <v>13923597</v>
      </c>
      <c r="H12" s="31">
        <f t="shared" si="0"/>
        <v>-3913681</v>
      </c>
      <c r="I12" s="31">
        <f t="shared" si="0"/>
        <v>1623555</v>
      </c>
      <c r="J12" s="31">
        <f t="shared" si="0"/>
        <v>11633471</v>
      </c>
      <c r="K12" s="31">
        <f t="shared" si="0"/>
        <v>4732953</v>
      </c>
      <c r="L12" s="31">
        <f t="shared" si="0"/>
        <v>9997910</v>
      </c>
      <c r="M12" s="31">
        <f t="shared" si="0"/>
        <v>24983178</v>
      </c>
      <c r="N12" s="31">
        <f t="shared" si="0"/>
        <v>39714041</v>
      </c>
      <c r="O12" s="31">
        <f t="shared" si="0"/>
        <v>-556885</v>
      </c>
      <c r="P12" s="31">
        <f t="shared" si="0"/>
        <v>-1024637</v>
      </c>
      <c r="Q12" s="31">
        <f t="shared" si="0"/>
        <v>13339334</v>
      </c>
      <c r="R12" s="31">
        <f t="shared" si="0"/>
        <v>11757812</v>
      </c>
      <c r="S12" s="31">
        <f t="shared" si="0"/>
        <v>-972296</v>
      </c>
      <c r="T12" s="31">
        <f t="shared" si="0"/>
        <v>2313820</v>
      </c>
      <c r="U12" s="31">
        <f t="shared" si="0"/>
        <v>0</v>
      </c>
      <c r="V12" s="31">
        <f t="shared" si="0"/>
        <v>1341524</v>
      </c>
      <c r="W12" s="31">
        <f t="shared" si="0"/>
        <v>64446848</v>
      </c>
      <c r="X12" s="31">
        <f t="shared" si="0"/>
        <v>-1087459</v>
      </c>
      <c r="Y12" s="31">
        <f t="shared" si="0"/>
        <v>65534307</v>
      </c>
      <c r="Z12" s="32">
        <f>+IF(X12&lt;&gt;0,+(Y12/X12)*100,0)</f>
        <v>-6026.370373503737</v>
      </c>
      <c r="AA12" s="33">
        <f>SUM(AA6:AA11)</f>
        <v>-1107459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2.7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>
        <v>6244296</v>
      </c>
      <c r="Y16" s="24">
        <v>-6244296</v>
      </c>
      <c r="Z16" s="25">
        <v>-100</v>
      </c>
      <c r="AA16" s="26"/>
    </row>
    <row r="17" spans="1:27" ht="12.75">
      <c r="A17" s="23" t="s">
        <v>43</v>
      </c>
      <c r="B17" s="17"/>
      <c r="C17" s="18">
        <v>-7172037</v>
      </c>
      <c r="D17" s="18"/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1"/>
      <c r="AA17" s="22"/>
    </row>
    <row r="18" spans="1:27" ht="12.7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>
        <v>7366155</v>
      </c>
      <c r="D19" s="18"/>
      <c r="E19" s="19">
        <v>2456629</v>
      </c>
      <c r="F19" s="20">
        <v>2455629</v>
      </c>
      <c r="G19" s="20">
        <v>5450993</v>
      </c>
      <c r="H19" s="20">
        <v>404555</v>
      </c>
      <c r="I19" s="20">
        <v>3505672</v>
      </c>
      <c r="J19" s="20">
        <v>9361220</v>
      </c>
      <c r="K19" s="20"/>
      <c r="L19" s="20"/>
      <c r="M19" s="20"/>
      <c r="N19" s="20"/>
      <c r="O19" s="20"/>
      <c r="P19" s="20"/>
      <c r="Q19" s="20">
        <v>168351</v>
      </c>
      <c r="R19" s="20">
        <v>168351</v>
      </c>
      <c r="S19" s="20">
        <v>1229713</v>
      </c>
      <c r="T19" s="20"/>
      <c r="U19" s="20"/>
      <c r="V19" s="20">
        <v>1229713</v>
      </c>
      <c r="W19" s="20">
        <v>10759284</v>
      </c>
      <c r="X19" s="20">
        <v>2455629</v>
      </c>
      <c r="Y19" s="20">
        <v>8303655</v>
      </c>
      <c r="Z19" s="21">
        <v>338.15</v>
      </c>
      <c r="AA19" s="22">
        <v>2455629</v>
      </c>
    </row>
    <row r="20" spans="1:27" ht="12.75">
      <c r="A20" s="23"/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46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2.75">
      <c r="A22" s="23" t="s">
        <v>47</v>
      </c>
      <c r="B22" s="17"/>
      <c r="C22" s="18">
        <v>-240869</v>
      </c>
      <c r="D22" s="18"/>
      <c r="E22" s="19"/>
      <c r="F22" s="20">
        <v>-1278000</v>
      </c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>
        <v>-1278000</v>
      </c>
      <c r="Y22" s="20">
        <v>1278000</v>
      </c>
      <c r="Z22" s="21">
        <v>-100</v>
      </c>
      <c r="AA22" s="22">
        <v>-1278000</v>
      </c>
    </row>
    <row r="23" spans="1:27" ht="12.75">
      <c r="A23" s="23" t="s">
        <v>48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2.75">
      <c r="A24" s="27" t="s">
        <v>49</v>
      </c>
      <c r="B24" s="35"/>
      <c r="C24" s="29">
        <f aca="true" t="shared" si="1" ref="C24:Y24">SUM(C15:C23)</f>
        <v>-46751</v>
      </c>
      <c r="D24" s="29">
        <f>SUM(D15:D23)</f>
        <v>0</v>
      </c>
      <c r="E24" s="36">
        <f t="shared" si="1"/>
        <v>2456629</v>
      </c>
      <c r="F24" s="37">
        <f t="shared" si="1"/>
        <v>1177629</v>
      </c>
      <c r="G24" s="37">
        <f t="shared" si="1"/>
        <v>5450993</v>
      </c>
      <c r="H24" s="37">
        <f t="shared" si="1"/>
        <v>404555</v>
      </c>
      <c r="I24" s="37">
        <f t="shared" si="1"/>
        <v>3505672</v>
      </c>
      <c r="J24" s="37">
        <f t="shared" si="1"/>
        <v>9361220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168351</v>
      </c>
      <c r="R24" s="37">
        <f t="shared" si="1"/>
        <v>168351</v>
      </c>
      <c r="S24" s="37">
        <f t="shared" si="1"/>
        <v>1229713</v>
      </c>
      <c r="T24" s="37">
        <f t="shared" si="1"/>
        <v>0</v>
      </c>
      <c r="U24" s="37">
        <f t="shared" si="1"/>
        <v>0</v>
      </c>
      <c r="V24" s="37">
        <f t="shared" si="1"/>
        <v>1229713</v>
      </c>
      <c r="W24" s="37">
        <f t="shared" si="1"/>
        <v>10759284</v>
      </c>
      <c r="X24" s="37">
        <f t="shared" si="1"/>
        <v>7421925</v>
      </c>
      <c r="Y24" s="37">
        <f t="shared" si="1"/>
        <v>3337359</v>
      </c>
      <c r="Z24" s="38">
        <f>+IF(X24&lt;&gt;0,+(Y24/X24)*100,0)</f>
        <v>44.96621833284492</v>
      </c>
      <c r="AA24" s="39">
        <f>SUM(AA15:AA23)</f>
        <v>1177629</v>
      </c>
    </row>
    <row r="25" spans="1:27" ht="12.75">
      <c r="A25" s="27" t="s">
        <v>50</v>
      </c>
      <c r="B25" s="28"/>
      <c r="C25" s="29">
        <f aca="true" t="shared" si="2" ref="C25:Y25">+C12+C24</f>
        <v>39953554</v>
      </c>
      <c r="D25" s="29">
        <f>+D12+D24</f>
        <v>0</v>
      </c>
      <c r="E25" s="30">
        <f t="shared" si="2"/>
        <v>47649466</v>
      </c>
      <c r="F25" s="31">
        <f t="shared" si="2"/>
        <v>70170</v>
      </c>
      <c r="G25" s="31">
        <f t="shared" si="2"/>
        <v>19374590</v>
      </c>
      <c r="H25" s="31">
        <f t="shared" si="2"/>
        <v>-3509126</v>
      </c>
      <c r="I25" s="31">
        <f t="shared" si="2"/>
        <v>5129227</v>
      </c>
      <c r="J25" s="31">
        <f t="shared" si="2"/>
        <v>20994691</v>
      </c>
      <c r="K25" s="31">
        <f t="shared" si="2"/>
        <v>4732953</v>
      </c>
      <c r="L25" s="31">
        <f t="shared" si="2"/>
        <v>9997910</v>
      </c>
      <c r="M25" s="31">
        <f t="shared" si="2"/>
        <v>24983178</v>
      </c>
      <c r="N25" s="31">
        <f t="shared" si="2"/>
        <v>39714041</v>
      </c>
      <c r="O25" s="31">
        <f t="shared" si="2"/>
        <v>-556885</v>
      </c>
      <c r="P25" s="31">
        <f t="shared" si="2"/>
        <v>-1024637</v>
      </c>
      <c r="Q25" s="31">
        <f t="shared" si="2"/>
        <v>13507685</v>
      </c>
      <c r="R25" s="31">
        <f t="shared" si="2"/>
        <v>11926163</v>
      </c>
      <c r="S25" s="31">
        <f t="shared" si="2"/>
        <v>257417</v>
      </c>
      <c r="T25" s="31">
        <f t="shared" si="2"/>
        <v>2313820</v>
      </c>
      <c r="U25" s="31">
        <f t="shared" si="2"/>
        <v>0</v>
      </c>
      <c r="V25" s="31">
        <f t="shared" si="2"/>
        <v>2571237</v>
      </c>
      <c r="W25" s="31">
        <f t="shared" si="2"/>
        <v>75206132</v>
      </c>
      <c r="X25" s="31">
        <f t="shared" si="2"/>
        <v>6334466</v>
      </c>
      <c r="Y25" s="31">
        <f t="shared" si="2"/>
        <v>68871666</v>
      </c>
      <c r="Z25" s="32">
        <f>+IF(X25&lt;&gt;0,+(Y25/X25)*100,0)</f>
        <v>1087.2529112951274</v>
      </c>
      <c r="AA25" s="33">
        <f>+AA12+AA24</f>
        <v>70170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51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52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53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54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2.75">
      <c r="A31" s="23" t="s">
        <v>55</v>
      </c>
      <c r="B31" s="17"/>
      <c r="C31" s="18">
        <v>6790</v>
      </c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2.75">
      <c r="A32" s="23" t="s">
        <v>56</v>
      </c>
      <c r="B32" s="17"/>
      <c r="C32" s="18">
        <v>53441031</v>
      </c>
      <c r="D32" s="18"/>
      <c r="E32" s="19">
        <v>23787000</v>
      </c>
      <c r="F32" s="20">
        <v>22787000</v>
      </c>
      <c r="G32" s="20">
        <v>200514</v>
      </c>
      <c r="H32" s="20">
        <v>12657430</v>
      </c>
      <c r="I32" s="20">
        <v>8693379</v>
      </c>
      <c r="J32" s="20">
        <v>21551323</v>
      </c>
      <c r="K32" s="20">
        <v>8592779</v>
      </c>
      <c r="L32" s="20">
        <v>15642302</v>
      </c>
      <c r="M32" s="20">
        <v>4527432</v>
      </c>
      <c r="N32" s="20">
        <v>28762513</v>
      </c>
      <c r="O32" s="20">
        <v>2925052</v>
      </c>
      <c r="P32" s="20">
        <v>5641625</v>
      </c>
      <c r="Q32" s="20">
        <v>2438245</v>
      </c>
      <c r="R32" s="20">
        <v>11004922</v>
      </c>
      <c r="S32" s="20">
        <v>6732829</v>
      </c>
      <c r="T32" s="20">
        <v>1226822</v>
      </c>
      <c r="U32" s="20"/>
      <c r="V32" s="20">
        <v>7959651</v>
      </c>
      <c r="W32" s="20">
        <v>69278409</v>
      </c>
      <c r="X32" s="20">
        <v>22787000</v>
      </c>
      <c r="Y32" s="20">
        <v>46491409</v>
      </c>
      <c r="Z32" s="21">
        <v>204.03</v>
      </c>
      <c r="AA32" s="22">
        <v>22787000</v>
      </c>
    </row>
    <row r="33" spans="1:27" ht="12.75">
      <c r="A33" s="23" t="s">
        <v>57</v>
      </c>
      <c r="B33" s="17"/>
      <c r="C33" s="18">
        <v>20231211</v>
      </c>
      <c r="D33" s="18"/>
      <c r="E33" s="19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1"/>
      <c r="AA33" s="22"/>
    </row>
    <row r="34" spans="1:27" ht="12.75">
      <c r="A34" s="27" t="s">
        <v>58</v>
      </c>
      <c r="B34" s="28"/>
      <c r="C34" s="29">
        <f aca="true" t="shared" si="3" ref="C34:Y34">SUM(C29:C33)</f>
        <v>73679032</v>
      </c>
      <c r="D34" s="29">
        <f>SUM(D29:D33)</f>
        <v>0</v>
      </c>
      <c r="E34" s="30">
        <f t="shared" si="3"/>
        <v>23787000</v>
      </c>
      <c r="F34" s="31">
        <f t="shared" si="3"/>
        <v>22787000</v>
      </c>
      <c r="G34" s="31">
        <f t="shared" si="3"/>
        <v>200514</v>
      </c>
      <c r="H34" s="31">
        <f t="shared" si="3"/>
        <v>12657430</v>
      </c>
      <c r="I34" s="31">
        <f t="shared" si="3"/>
        <v>8693379</v>
      </c>
      <c r="J34" s="31">
        <f t="shared" si="3"/>
        <v>21551323</v>
      </c>
      <c r="K34" s="31">
        <f t="shared" si="3"/>
        <v>8592779</v>
      </c>
      <c r="L34" s="31">
        <f t="shared" si="3"/>
        <v>15642302</v>
      </c>
      <c r="M34" s="31">
        <f t="shared" si="3"/>
        <v>4527432</v>
      </c>
      <c r="N34" s="31">
        <f t="shared" si="3"/>
        <v>28762513</v>
      </c>
      <c r="O34" s="31">
        <f t="shared" si="3"/>
        <v>2925052</v>
      </c>
      <c r="P34" s="31">
        <f t="shared" si="3"/>
        <v>5641625</v>
      </c>
      <c r="Q34" s="31">
        <f t="shared" si="3"/>
        <v>2438245</v>
      </c>
      <c r="R34" s="31">
        <f t="shared" si="3"/>
        <v>11004922</v>
      </c>
      <c r="S34" s="31">
        <f t="shared" si="3"/>
        <v>6732829</v>
      </c>
      <c r="T34" s="31">
        <f t="shared" si="3"/>
        <v>1226822</v>
      </c>
      <c r="U34" s="31">
        <f t="shared" si="3"/>
        <v>0</v>
      </c>
      <c r="V34" s="31">
        <f t="shared" si="3"/>
        <v>7959651</v>
      </c>
      <c r="W34" s="31">
        <f t="shared" si="3"/>
        <v>69278409</v>
      </c>
      <c r="X34" s="31">
        <f t="shared" si="3"/>
        <v>22787000</v>
      </c>
      <c r="Y34" s="31">
        <f t="shared" si="3"/>
        <v>46491409</v>
      </c>
      <c r="Z34" s="32">
        <f>+IF(X34&lt;&gt;0,+(Y34/X34)*100,0)</f>
        <v>204.02601922148597</v>
      </c>
      <c r="AA34" s="33">
        <f>SUM(AA29:AA33)</f>
        <v>22787000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59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60</v>
      </c>
      <c r="B37" s="17"/>
      <c r="C37" s="18">
        <v>18796071</v>
      </c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2.75">
      <c r="A38" s="23" t="s">
        <v>57</v>
      </c>
      <c r="B38" s="17"/>
      <c r="C38" s="18">
        <v>-22333495</v>
      </c>
      <c r="D38" s="18"/>
      <c r="E38" s="19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1"/>
      <c r="AA38" s="22"/>
    </row>
    <row r="39" spans="1:27" ht="12.75">
      <c r="A39" s="27" t="s">
        <v>61</v>
      </c>
      <c r="B39" s="35"/>
      <c r="C39" s="29">
        <f aca="true" t="shared" si="4" ref="C39:Y39">SUM(C37:C38)</f>
        <v>-3537424</v>
      </c>
      <c r="D39" s="29">
        <f>SUM(D37:D38)</f>
        <v>0</v>
      </c>
      <c r="E39" s="36">
        <f t="shared" si="4"/>
        <v>0</v>
      </c>
      <c r="F39" s="37">
        <f t="shared" si="4"/>
        <v>0</v>
      </c>
      <c r="G39" s="37">
        <f t="shared" si="4"/>
        <v>0</v>
      </c>
      <c r="H39" s="37">
        <f t="shared" si="4"/>
        <v>0</v>
      </c>
      <c r="I39" s="37">
        <f t="shared" si="4"/>
        <v>0</v>
      </c>
      <c r="J39" s="37">
        <f t="shared" si="4"/>
        <v>0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0</v>
      </c>
      <c r="X39" s="37">
        <f t="shared" si="4"/>
        <v>0</v>
      </c>
      <c r="Y39" s="37">
        <f t="shared" si="4"/>
        <v>0</v>
      </c>
      <c r="Z39" s="38">
        <f>+IF(X39&lt;&gt;0,+(Y39/X39)*100,0)</f>
        <v>0</v>
      </c>
      <c r="AA39" s="39">
        <f>SUM(AA37:AA38)</f>
        <v>0</v>
      </c>
    </row>
    <row r="40" spans="1:27" ht="12.75">
      <c r="A40" s="27" t="s">
        <v>62</v>
      </c>
      <c r="B40" s="28"/>
      <c r="C40" s="29">
        <f aca="true" t="shared" si="5" ref="C40:Y40">+C34+C39</f>
        <v>70141608</v>
      </c>
      <c r="D40" s="29">
        <f>+D34+D39</f>
        <v>0</v>
      </c>
      <c r="E40" s="30">
        <f t="shared" si="5"/>
        <v>23787000</v>
      </c>
      <c r="F40" s="31">
        <f t="shared" si="5"/>
        <v>22787000</v>
      </c>
      <c r="G40" s="31">
        <f t="shared" si="5"/>
        <v>200514</v>
      </c>
      <c r="H40" s="31">
        <f t="shared" si="5"/>
        <v>12657430</v>
      </c>
      <c r="I40" s="31">
        <f t="shared" si="5"/>
        <v>8693379</v>
      </c>
      <c r="J40" s="31">
        <f t="shared" si="5"/>
        <v>21551323</v>
      </c>
      <c r="K40" s="31">
        <f t="shared" si="5"/>
        <v>8592779</v>
      </c>
      <c r="L40" s="31">
        <f t="shared" si="5"/>
        <v>15642302</v>
      </c>
      <c r="M40" s="31">
        <f t="shared" si="5"/>
        <v>4527432</v>
      </c>
      <c r="N40" s="31">
        <f t="shared" si="5"/>
        <v>28762513</v>
      </c>
      <c r="O40" s="31">
        <f t="shared" si="5"/>
        <v>2925052</v>
      </c>
      <c r="P40" s="31">
        <f t="shared" si="5"/>
        <v>5641625</v>
      </c>
      <c r="Q40" s="31">
        <f t="shared" si="5"/>
        <v>2438245</v>
      </c>
      <c r="R40" s="31">
        <f t="shared" si="5"/>
        <v>11004922</v>
      </c>
      <c r="S40" s="31">
        <f t="shared" si="5"/>
        <v>6732829</v>
      </c>
      <c r="T40" s="31">
        <f t="shared" si="5"/>
        <v>1226822</v>
      </c>
      <c r="U40" s="31">
        <f t="shared" si="5"/>
        <v>0</v>
      </c>
      <c r="V40" s="31">
        <f t="shared" si="5"/>
        <v>7959651</v>
      </c>
      <c r="W40" s="31">
        <f t="shared" si="5"/>
        <v>69278409</v>
      </c>
      <c r="X40" s="31">
        <f t="shared" si="5"/>
        <v>22787000</v>
      </c>
      <c r="Y40" s="31">
        <f t="shared" si="5"/>
        <v>46491409</v>
      </c>
      <c r="Z40" s="32">
        <f>+IF(X40&lt;&gt;0,+(Y40/X40)*100,0)</f>
        <v>204.02601922148597</v>
      </c>
      <c r="AA40" s="33">
        <f>+AA34+AA39</f>
        <v>22787000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-30188054</v>
      </c>
      <c r="D42" s="43">
        <f>+D25-D40</f>
        <v>0</v>
      </c>
      <c r="E42" s="44">
        <f t="shared" si="6"/>
        <v>23862466</v>
      </c>
      <c r="F42" s="45">
        <f t="shared" si="6"/>
        <v>-22716830</v>
      </c>
      <c r="G42" s="45">
        <f t="shared" si="6"/>
        <v>19174076</v>
      </c>
      <c r="H42" s="45">
        <f t="shared" si="6"/>
        <v>-16166556</v>
      </c>
      <c r="I42" s="45">
        <f t="shared" si="6"/>
        <v>-3564152</v>
      </c>
      <c r="J42" s="45">
        <f t="shared" si="6"/>
        <v>-556632</v>
      </c>
      <c r="K42" s="45">
        <f t="shared" si="6"/>
        <v>-3859826</v>
      </c>
      <c r="L42" s="45">
        <f t="shared" si="6"/>
        <v>-5644392</v>
      </c>
      <c r="M42" s="45">
        <f t="shared" si="6"/>
        <v>20455746</v>
      </c>
      <c r="N42" s="45">
        <f t="shared" si="6"/>
        <v>10951528</v>
      </c>
      <c r="O42" s="45">
        <f t="shared" si="6"/>
        <v>-3481937</v>
      </c>
      <c r="P42" s="45">
        <f t="shared" si="6"/>
        <v>-6666262</v>
      </c>
      <c r="Q42" s="45">
        <f t="shared" si="6"/>
        <v>11069440</v>
      </c>
      <c r="R42" s="45">
        <f t="shared" si="6"/>
        <v>921241</v>
      </c>
      <c r="S42" s="45">
        <f t="shared" si="6"/>
        <v>-6475412</v>
      </c>
      <c r="T42" s="45">
        <f t="shared" si="6"/>
        <v>1086998</v>
      </c>
      <c r="U42" s="45">
        <f t="shared" si="6"/>
        <v>0</v>
      </c>
      <c r="V42" s="45">
        <f t="shared" si="6"/>
        <v>-5388414</v>
      </c>
      <c r="W42" s="45">
        <f t="shared" si="6"/>
        <v>5927723</v>
      </c>
      <c r="X42" s="45">
        <f t="shared" si="6"/>
        <v>-16452534</v>
      </c>
      <c r="Y42" s="45">
        <f t="shared" si="6"/>
        <v>22380257</v>
      </c>
      <c r="Z42" s="46">
        <f>+IF(X42&lt;&gt;0,+(Y42/X42)*100,0)</f>
        <v>-136.0292402374005</v>
      </c>
      <c r="AA42" s="47">
        <f>+AA25-AA40</f>
        <v>-22716830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307817</v>
      </c>
      <c r="D45" s="18"/>
      <c r="E45" s="19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48"/>
      <c r="AA45" s="22"/>
    </row>
    <row r="46" spans="1:27" ht="12.7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2.75">
      <c r="A47" s="23"/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68</v>
      </c>
      <c r="B48" s="50" t="s">
        <v>64</v>
      </c>
      <c r="C48" s="51">
        <f aca="true" t="shared" si="7" ref="C48:Y48">SUM(C45:C47)</f>
        <v>307817</v>
      </c>
      <c r="D48" s="51">
        <f>SUM(D45:D47)</f>
        <v>0</v>
      </c>
      <c r="E48" s="52">
        <f t="shared" si="7"/>
        <v>0</v>
      </c>
      <c r="F48" s="53">
        <f t="shared" si="7"/>
        <v>0</v>
      </c>
      <c r="G48" s="53">
        <f t="shared" si="7"/>
        <v>0</v>
      </c>
      <c r="H48" s="53">
        <f t="shared" si="7"/>
        <v>0</v>
      </c>
      <c r="I48" s="53">
        <f t="shared" si="7"/>
        <v>0</v>
      </c>
      <c r="J48" s="53">
        <f t="shared" si="7"/>
        <v>0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0</v>
      </c>
      <c r="X48" s="53">
        <f t="shared" si="7"/>
        <v>0</v>
      </c>
      <c r="Y48" s="53">
        <f t="shared" si="7"/>
        <v>0</v>
      </c>
      <c r="Z48" s="54">
        <f>+IF(X48&lt;&gt;0,+(Y48/X48)*100,0)</f>
        <v>0</v>
      </c>
      <c r="AA48" s="55">
        <f>SUM(AA45:AA47)</f>
        <v>0</v>
      </c>
    </row>
    <row r="49" spans="1:27" ht="12.75">
      <c r="A49" s="56" t="s">
        <v>123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124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125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7" t="s">
        <v>77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126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2979044</v>
      </c>
      <c r="D6" s="18"/>
      <c r="E6" s="19">
        <v>1960000</v>
      </c>
      <c r="F6" s="20">
        <v>33744796</v>
      </c>
      <c r="G6" s="20">
        <v>-5467200</v>
      </c>
      <c r="H6" s="20">
        <v>-1442596</v>
      </c>
      <c r="I6" s="20">
        <v>-1225127</v>
      </c>
      <c r="J6" s="20">
        <v>-8134923</v>
      </c>
      <c r="K6" s="20">
        <v>3515015</v>
      </c>
      <c r="L6" s="20">
        <v>-1407289</v>
      </c>
      <c r="M6" s="20"/>
      <c r="N6" s="20">
        <v>2107726</v>
      </c>
      <c r="O6" s="20">
        <v>-4341526</v>
      </c>
      <c r="P6" s="20">
        <v>-864646</v>
      </c>
      <c r="Q6" s="20">
        <v>2091933</v>
      </c>
      <c r="R6" s="20">
        <v>-3114239</v>
      </c>
      <c r="S6" s="20">
        <v>-762315</v>
      </c>
      <c r="T6" s="20">
        <v>-1092229</v>
      </c>
      <c r="U6" s="20">
        <v>-898396</v>
      </c>
      <c r="V6" s="20">
        <v>-2752940</v>
      </c>
      <c r="W6" s="20">
        <v>-11894376</v>
      </c>
      <c r="X6" s="20">
        <v>33744796</v>
      </c>
      <c r="Y6" s="20">
        <v>-45639172</v>
      </c>
      <c r="Z6" s="21">
        <v>-135.25</v>
      </c>
      <c r="AA6" s="22">
        <v>33744796</v>
      </c>
    </row>
    <row r="7" spans="1:27" ht="12.75">
      <c r="A7" s="23" t="s">
        <v>34</v>
      </c>
      <c r="B7" s="17"/>
      <c r="C7" s="18">
        <v>894066</v>
      </c>
      <c r="D7" s="18"/>
      <c r="E7" s="19"/>
      <c r="F7" s="20">
        <v>33955000</v>
      </c>
      <c r="G7" s="20">
        <v>25588058</v>
      </c>
      <c r="H7" s="20">
        <v>-5170681</v>
      </c>
      <c r="I7" s="20">
        <v>17977497</v>
      </c>
      <c r="J7" s="20">
        <v>38394874</v>
      </c>
      <c r="K7" s="20">
        <v>-4613390</v>
      </c>
      <c r="L7" s="20">
        <v>-1611596</v>
      </c>
      <c r="M7" s="20"/>
      <c r="N7" s="20">
        <v>-6224986</v>
      </c>
      <c r="O7" s="20">
        <v>1872311</v>
      </c>
      <c r="P7" s="20">
        <v>-4740013</v>
      </c>
      <c r="Q7" s="20">
        <v>3671740</v>
      </c>
      <c r="R7" s="20">
        <v>804038</v>
      </c>
      <c r="S7" s="20">
        <v>-2059415</v>
      </c>
      <c r="T7" s="20">
        <v>-1501279</v>
      </c>
      <c r="U7" s="20">
        <v>-5049888</v>
      </c>
      <c r="V7" s="20">
        <v>-8610582</v>
      </c>
      <c r="W7" s="20">
        <v>24363344</v>
      </c>
      <c r="X7" s="20">
        <v>33955000</v>
      </c>
      <c r="Y7" s="20">
        <v>-9591656</v>
      </c>
      <c r="Z7" s="21">
        <v>-28.25</v>
      </c>
      <c r="AA7" s="22">
        <v>33955000</v>
      </c>
    </row>
    <row r="8" spans="1:27" ht="12.75">
      <c r="A8" s="23" t="s">
        <v>35</v>
      </c>
      <c r="B8" s="17"/>
      <c r="C8" s="18">
        <v>-687743</v>
      </c>
      <c r="D8" s="18"/>
      <c r="E8" s="19">
        <v>8150000</v>
      </c>
      <c r="F8" s="20">
        <v>7638405</v>
      </c>
      <c r="G8" s="20">
        <v>2516553</v>
      </c>
      <c r="H8" s="20">
        <v>87755</v>
      </c>
      <c r="I8" s="20">
        <v>10557497</v>
      </c>
      <c r="J8" s="20">
        <v>13161805</v>
      </c>
      <c r="K8" s="20">
        <v>-131070</v>
      </c>
      <c r="L8" s="20">
        <v>-1021258</v>
      </c>
      <c r="M8" s="20"/>
      <c r="N8" s="20">
        <v>-1152328</v>
      </c>
      <c r="O8" s="20">
        <v>-714762</v>
      </c>
      <c r="P8" s="20">
        <v>66754</v>
      </c>
      <c r="Q8" s="20">
        <v>18064</v>
      </c>
      <c r="R8" s="20">
        <v>-629944</v>
      </c>
      <c r="S8" s="20">
        <v>-66243</v>
      </c>
      <c r="T8" s="20">
        <v>156786</v>
      </c>
      <c r="U8" s="20">
        <v>167248</v>
      </c>
      <c r="V8" s="20">
        <v>257791</v>
      </c>
      <c r="W8" s="20">
        <v>11637324</v>
      </c>
      <c r="X8" s="20">
        <v>7638405</v>
      </c>
      <c r="Y8" s="20">
        <v>3998919</v>
      </c>
      <c r="Z8" s="21">
        <v>52.35</v>
      </c>
      <c r="AA8" s="22">
        <v>7638405</v>
      </c>
    </row>
    <row r="9" spans="1:27" ht="12.75">
      <c r="A9" s="23" t="s">
        <v>36</v>
      </c>
      <c r="B9" s="17"/>
      <c r="C9" s="18">
        <v>-768924</v>
      </c>
      <c r="D9" s="18"/>
      <c r="E9" s="19">
        <v>600000</v>
      </c>
      <c r="F9" s="20">
        <v>600000</v>
      </c>
      <c r="G9" s="20">
        <v>-253953</v>
      </c>
      <c r="H9" s="20">
        <v>545987</v>
      </c>
      <c r="I9" s="20">
        <v>1254516</v>
      </c>
      <c r="J9" s="20">
        <v>1546550</v>
      </c>
      <c r="K9" s="20">
        <v>144979</v>
      </c>
      <c r="L9" s="20">
        <v>-33569</v>
      </c>
      <c r="M9" s="20"/>
      <c r="N9" s="20">
        <v>111410</v>
      </c>
      <c r="O9" s="20">
        <v>874535</v>
      </c>
      <c r="P9" s="20">
        <v>323946</v>
      </c>
      <c r="Q9" s="20">
        <v>-178437</v>
      </c>
      <c r="R9" s="20">
        <v>1020044</v>
      </c>
      <c r="S9" s="20">
        <v>-197253</v>
      </c>
      <c r="T9" s="20">
        <v>2712</v>
      </c>
      <c r="U9" s="20">
        <v>292614</v>
      </c>
      <c r="V9" s="20">
        <v>98073</v>
      </c>
      <c r="W9" s="20">
        <v>2776077</v>
      </c>
      <c r="X9" s="20">
        <v>600000</v>
      </c>
      <c r="Y9" s="20">
        <v>2176077</v>
      </c>
      <c r="Z9" s="21">
        <v>362.68</v>
      </c>
      <c r="AA9" s="22">
        <v>600000</v>
      </c>
    </row>
    <row r="10" spans="1:27" ht="12.75">
      <c r="A10" s="23" t="s">
        <v>37</v>
      </c>
      <c r="B10" s="17"/>
      <c r="C10" s="18">
        <v>102351</v>
      </c>
      <c r="D10" s="18"/>
      <c r="E10" s="19">
        <v>27946</v>
      </c>
      <c r="F10" s="20">
        <v>27946</v>
      </c>
      <c r="G10" s="24"/>
      <c r="H10" s="24"/>
      <c r="I10" s="24">
        <v>130297</v>
      </c>
      <c r="J10" s="20">
        <v>130297</v>
      </c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>
        <v>130297</v>
      </c>
      <c r="X10" s="20">
        <v>27946</v>
      </c>
      <c r="Y10" s="24">
        <v>102351</v>
      </c>
      <c r="Z10" s="25">
        <v>366.25</v>
      </c>
      <c r="AA10" s="26">
        <v>27946</v>
      </c>
    </row>
    <row r="11" spans="1:27" ht="12.75">
      <c r="A11" s="23" t="s">
        <v>38</v>
      </c>
      <c r="B11" s="17"/>
      <c r="C11" s="18">
        <v>9033</v>
      </c>
      <c r="D11" s="18"/>
      <c r="E11" s="19">
        <v>31000</v>
      </c>
      <c r="F11" s="20"/>
      <c r="G11" s="20">
        <v>-6298</v>
      </c>
      <c r="H11" s="20">
        <v>19774</v>
      </c>
      <c r="I11" s="20">
        <v>48191</v>
      </c>
      <c r="J11" s="20">
        <v>61667</v>
      </c>
      <c r="K11" s="20">
        <v>-27553</v>
      </c>
      <c r="L11" s="20">
        <v>13570</v>
      </c>
      <c r="M11" s="20"/>
      <c r="N11" s="20">
        <v>-13983</v>
      </c>
      <c r="O11" s="20">
        <v>37608</v>
      </c>
      <c r="P11" s="20">
        <v>9268</v>
      </c>
      <c r="Q11" s="20">
        <v>-5197</v>
      </c>
      <c r="R11" s="20">
        <v>41679</v>
      </c>
      <c r="S11" s="20"/>
      <c r="T11" s="20"/>
      <c r="U11" s="20">
        <v>-42064</v>
      </c>
      <c r="V11" s="20">
        <v>-42064</v>
      </c>
      <c r="W11" s="20">
        <v>47299</v>
      </c>
      <c r="X11" s="20"/>
      <c r="Y11" s="20">
        <v>47299</v>
      </c>
      <c r="Z11" s="21"/>
      <c r="AA11" s="22"/>
    </row>
    <row r="12" spans="1:27" ht="12.75">
      <c r="A12" s="27" t="s">
        <v>39</v>
      </c>
      <c r="B12" s="28"/>
      <c r="C12" s="29">
        <f aca="true" t="shared" si="0" ref="C12:Y12">SUM(C6:C11)</f>
        <v>2527827</v>
      </c>
      <c r="D12" s="29">
        <f>SUM(D6:D11)</f>
        <v>0</v>
      </c>
      <c r="E12" s="30">
        <f t="shared" si="0"/>
        <v>10768946</v>
      </c>
      <c r="F12" s="31">
        <f t="shared" si="0"/>
        <v>75966147</v>
      </c>
      <c r="G12" s="31">
        <f t="shared" si="0"/>
        <v>22377160</v>
      </c>
      <c r="H12" s="31">
        <f t="shared" si="0"/>
        <v>-5959761</v>
      </c>
      <c r="I12" s="31">
        <f t="shared" si="0"/>
        <v>28742871</v>
      </c>
      <c r="J12" s="31">
        <f t="shared" si="0"/>
        <v>45160270</v>
      </c>
      <c r="K12" s="31">
        <f t="shared" si="0"/>
        <v>-1112019</v>
      </c>
      <c r="L12" s="31">
        <f t="shared" si="0"/>
        <v>-4060142</v>
      </c>
      <c r="M12" s="31">
        <f t="shared" si="0"/>
        <v>0</v>
      </c>
      <c r="N12" s="31">
        <f t="shared" si="0"/>
        <v>-5172161</v>
      </c>
      <c r="O12" s="31">
        <f t="shared" si="0"/>
        <v>-2271834</v>
      </c>
      <c r="P12" s="31">
        <f t="shared" si="0"/>
        <v>-5204691</v>
      </c>
      <c r="Q12" s="31">
        <f t="shared" si="0"/>
        <v>5598103</v>
      </c>
      <c r="R12" s="31">
        <f t="shared" si="0"/>
        <v>-1878422</v>
      </c>
      <c r="S12" s="31">
        <f t="shared" si="0"/>
        <v>-3085226</v>
      </c>
      <c r="T12" s="31">
        <f t="shared" si="0"/>
        <v>-2434010</v>
      </c>
      <c r="U12" s="31">
        <f t="shared" si="0"/>
        <v>-5530486</v>
      </c>
      <c r="V12" s="31">
        <f t="shared" si="0"/>
        <v>-11049722</v>
      </c>
      <c r="W12" s="31">
        <f t="shared" si="0"/>
        <v>27059965</v>
      </c>
      <c r="X12" s="31">
        <f t="shared" si="0"/>
        <v>75966147</v>
      </c>
      <c r="Y12" s="31">
        <f t="shared" si="0"/>
        <v>-48906182</v>
      </c>
      <c r="Z12" s="32">
        <f>+IF(X12&lt;&gt;0,+(Y12/X12)*100,0)</f>
        <v>-64.3789160453274</v>
      </c>
      <c r="AA12" s="33">
        <f>SUM(AA6:AA11)</f>
        <v>75966147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2.7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2.75">
      <c r="A17" s="23" t="s">
        <v>43</v>
      </c>
      <c r="B17" s="17"/>
      <c r="C17" s="18">
        <v>-1240000</v>
      </c>
      <c r="D17" s="18"/>
      <c r="E17" s="19">
        <v>13419000</v>
      </c>
      <c r="F17" s="20">
        <v>13620000</v>
      </c>
      <c r="G17" s="20"/>
      <c r="H17" s="20"/>
      <c r="I17" s="20">
        <v>15540000</v>
      </c>
      <c r="J17" s="20">
        <v>15540000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>
        <v>15540000</v>
      </c>
      <c r="X17" s="20">
        <v>13620000</v>
      </c>
      <c r="Y17" s="20">
        <v>1920000</v>
      </c>
      <c r="Z17" s="21">
        <v>14.1</v>
      </c>
      <c r="AA17" s="22">
        <v>13620000</v>
      </c>
    </row>
    <row r="18" spans="1:27" ht="12.7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>
        <v>18149416</v>
      </c>
      <c r="D19" s="18"/>
      <c r="E19" s="19">
        <v>78008605</v>
      </c>
      <c r="F19" s="20">
        <v>119209617</v>
      </c>
      <c r="G19" s="20">
        <v>77096</v>
      </c>
      <c r="H19" s="20">
        <v>1467345</v>
      </c>
      <c r="I19" s="20">
        <v>118216336</v>
      </c>
      <c r="J19" s="20">
        <v>119760777</v>
      </c>
      <c r="K19" s="20">
        <v>1583698</v>
      </c>
      <c r="L19" s="20">
        <v>1701281</v>
      </c>
      <c r="M19" s="20"/>
      <c r="N19" s="20">
        <v>3284979</v>
      </c>
      <c r="O19" s="20">
        <v>260388</v>
      </c>
      <c r="P19" s="20">
        <v>1322973</v>
      </c>
      <c r="Q19" s="20">
        <v>1104385</v>
      </c>
      <c r="R19" s="20">
        <v>2687746</v>
      </c>
      <c r="S19" s="20">
        <v>191380</v>
      </c>
      <c r="T19" s="20">
        <v>8445</v>
      </c>
      <c r="U19" s="20">
        <v>2247433</v>
      </c>
      <c r="V19" s="20">
        <v>2447258</v>
      </c>
      <c r="W19" s="20">
        <v>128180760</v>
      </c>
      <c r="X19" s="20">
        <v>119209617</v>
      </c>
      <c r="Y19" s="20">
        <v>8971143</v>
      </c>
      <c r="Z19" s="21">
        <v>7.53</v>
      </c>
      <c r="AA19" s="22">
        <v>119209617</v>
      </c>
    </row>
    <row r="20" spans="1:27" ht="12.75">
      <c r="A20" s="23"/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46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2.75">
      <c r="A22" s="23" t="s">
        <v>47</v>
      </c>
      <c r="B22" s="17"/>
      <c r="C22" s="18">
        <v>-871917</v>
      </c>
      <c r="D22" s="18"/>
      <c r="E22" s="19">
        <v>935249</v>
      </c>
      <c r="F22" s="20">
        <v>941783</v>
      </c>
      <c r="G22" s="20"/>
      <c r="H22" s="20">
        <v>105525</v>
      </c>
      <c r="I22" s="20">
        <v>259429</v>
      </c>
      <c r="J22" s="20">
        <v>364954</v>
      </c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>
        <v>12900</v>
      </c>
      <c r="V22" s="20">
        <v>12900</v>
      </c>
      <c r="W22" s="20">
        <v>377854</v>
      </c>
      <c r="X22" s="20">
        <v>941783</v>
      </c>
      <c r="Y22" s="20">
        <v>-563929</v>
      </c>
      <c r="Z22" s="21">
        <v>-59.88</v>
      </c>
      <c r="AA22" s="22">
        <v>941783</v>
      </c>
    </row>
    <row r="23" spans="1:27" ht="12.75">
      <c r="A23" s="23" t="s">
        <v>48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2.75">
      <c r="A24" s="27" t="s">
        <v>49</v>
      </c>
      <c r="B24" s="35"/>
      <c r="C24" s="29">
        <f aca="true" t="shared" si="1" ref="C24:Y24">SUM(C15:C23)</f>
        <v>16037499</v>
      </c>
      <c r="D24" s="29">
        <f>SUM(D15:D23)</f>
        <v>0</v>
      </c>
      <c r="E24" s="36">
        <f t="shared" si="1"/>
        <v>92362854</v>
      </c>
      <c r="F24" s="37">
        <f t="shared" si="1"/>
        <v>133771400</v>
      </c>
      <c r="G24" s="37">
        <f t="shared" si="1"/>
        <v>77096</v>
      </c>
      <c r="H24" s="37">
        <f t="shared" si="1"/>
        <v>1572870</v>
      </c>
      <c r="I24" s="37">
        <f t="shared" si="1"/>
        <v>134015765</v>
      </c>
      <c r="J24" s="37">
        <f t="shared" si="1"/>
        <v>135665731</v>
      </c>
      <c r="K24" s="37">
        <f t="shared" si="1"/>
        <v>1583698</v>
      </c>
      <c r="L24" s="37">
        <f t="shared" si="1"/>
        <v>1701281</v>
      </c>
      <c r="M24" s="37">
        <f t="shared" si="1"/>
        <v>0</v>
      </c>
      <c r="N24" s="37">
        <f t="shared" si="1"/>
        <v>3284979</v>
      </c>
      <c r="O24" s="37">
        <f t="shared" si="1"/>
        <v>260388</v>
      </c>
      <c r="P24" s="37">
        <f t="shared" si="1"/>
        <v>1322973</v>
      </c>
      <c r="Q24" s="37">
        <f t="shared" si="1"/>
        <v>1104385</v>
      </c>
      <c r="R24" s="37">
        <f t="shared" si="1"/>
        <v>2687746</v>
      </c>
      <c r="S24" s="37">
        <f t="shared" si="1"/>
        <v>191380</v>
      </c>
      <c r="T24" s="37">
        <f t="shared" si="1"/>
        <v>8445</v>
      </c>
      <c r="U24" s="37">
        <f t="shared" si="1"/>
        <v>2260333</v>
      </c>
      <c r="V24" s="37">
        <f t="shared" si="1"/>
        <v>2460158</v>
      </c>
      <c r="W24" s="37">
        <f t="shared" si="1"/>
        <v>144098614</v>
      </c>
      <c r="X24" s="37">
        <f t="shared" si="1"/>
        <v>133771400</v>
      </c>
      <c r="Y24" s="37">
        <f t="shared" si="1"/>
        <v>10327214</v>
      </c>
      <c r="Z24" s="38">
        <f>+IF(X24&lt;&gt;0,+(Y24/X24)*100,0)</f>
        <v>7.720046287921035</v>
      </c>
      <c r="AA24" s="39">
        <f>SUM(AA15:AA23)</f>
        <v>133771400</v>
      </c>
    </row>
    <row r="25" spans="1:27" ht="12.75">
      <c r="A25" s="27" t="s">
        <v>50</v>
      </c>
      <c r="B25" s="28"/>
      <c r="C25" s="29">
        <f aca="true" t="shared" si="2" ref="C25:Y25">+C12+C24</f>
        <v>18565326</v>
      </c>
      <c r="D25" s="29">
        <f>+D12+D24</f>
        <v>0</v>
      </c>
      <c r="E25" s="30">
        <f t="shared" si="2"/>
        <v>103131800</v>
      </c>
      <c r="F25" s="31">
        <f t="shared" si="2"/>
        <v>209737547</v>
      </c>
      <c r="G25" s="31">
        <f t="shared" si="2"/>
        <v>22454256</v>
      </c>
      <c r="H25" s="31">
        <f t="shared" si="2"/>
        <v>-4386891</v>
      </c>
      <c r="I25" s="31">
        <f t="shared" si="2"/>
        <v>162758636</v>
      </c>
      <c r="J25" s="31">
        <f t="shared" si="2"/>
        <v>180826001</v>
      </c>
      <c r="K25" s="31">
        <f t="shared" si="2"/>
        <v>471679</v>
      </c>
      <c r="L25" s="31">
        <f t="shared" si="2"/>
        <v>-2358861</v>
      </c>
      <c r="M25" s="31">
        <f t="shared" si="2"/>
        <v>0</v>
      </c>
      <c r="N25" s="31">
        <f t="shared" si="2"/>
        <v>-1887182</v>
      </c>
      <c r="O25" s="31">
        <f t="shared" si="2"/>
        <v>-2011446</v>
      </c>
      <c r="P25" s="31">
        <f t="shared" si="2"/>
        <v>-3881718</v>
      </c>
      <c r="Q25" s="31">
        <f t="shared" si="2"/>
        <v>6702488</v>
      </c>
      <c r="R25" s="31">
        <f t="shared" si="2"/>
        <v>809324</v>
      </c>
      <c r="S25" s="31">
        <f t="shared" si="2"/>
        <v>-2893846</v>
      </c>
      <c r="T25" s="31">
        <f t="shared" si="2"/>
        <v>-2425565</v>
      </c>
      <c r="U25" s="31">
        <f t="shared" si="2"/>
        <v>-3270153</v>
      </c>
      <c r="V25" s="31">
        <f t="shared" si="2"/>
        <v>-8589564</v>
      </c>
      <c r="W25" s="31">
        <f t="shared" si="2"/>
        <v>171158579</v>
      </c>
      <c r="X25" s="31">
        <f t="shared" si="2"/>
        <v>209737547</v>
      </c>
      <c r="Y25" s="31">
        <f t="shared" si="2"/>
        <v>-38578968</v>
      </c>
      <c r="Z25" s="32">
        <f>+IF(X25&lt;&gt;0,+(Y25/X25)*100,0)</f>
        <v>-18.393925432912592</v>
      </c>
      <c r="AA25" s="33">
        <f>+AA12+AA24</f>
        <v>209737547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51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52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53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54</v>
      </c>
      <c r="B30" s="17"/>
      <c r="C30" s="18">
        <v>-60597</v>
      </c>
      <c r="D30" s="18"/>
      <c r="E30" s="19"/>
      <c r="F30" s="20"/>
      <c r="G30" s="20"/>
      <c r="H30" s="20"/>
      <c r="I30" s="20">
        <v>602228</v>
      </c>
      <c r="J30" s="20">
        <v>602228</v>
      </c>
      <c r="K30" s="20"/>
      <c r="L30" s="20"/>
      <c r="M30" s="20"/>
      <c r="N30" s="20"/>
      <c r="O30" s="20"/>
      <c r="P30" s="20">
        <v>-602228</v>
      </c>
      <c r="Q30" s="20"/>
      <c r="R30" s="20">
        <v>-602228</v>
      </c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2.75">
      <c r="A31" s="23" t="s">
        <v>55</v>
      </c>
      <c r="B31" s="17"/>
      <c r="C31" s="18">
        <v>1064</v>
      </c>
      <c r="D31" s="18"/>
      <c r="E31" s="19">
        <v>3800</v>
      </c>
      <c r="F31" s="20">
        <v>3800</v>
      </c>
      <c r="G31" s="20">
        <v>300</v>
      </c>
      <c r="H31" s="20"/>
      <c r="I31" s="20">
        <v>5510</v>
      </c>
      <c r="J31" s="20">
        <v>5810</v>
      </c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>
        <v>5810</v>
      </c>
      <c r="X31" s="20">
        <v>3800</v>
      </c>
      <c r="Y31" s="20">
        <v>2010</v>
      </c>
      <c r="Z31" s="21">
        <v>52.89</v>
      </c>
      <c r="AA31" s="22">
        <v>3800</v>
      </c>
    </row>
    <row r="32" spans="1:27" ht="12.75">
      <c r="A32" s="23" t="s">
        <v>56</v>
      </c>
      <c r="B32" s="17"/>
      <c r="C32" s="18">
        <v>1229089</v>
      </c>
      <c r="D32" s="18"/>
      <c r="E32" s="19">
        <v>3200000</v>
      </c>
      <c r="F32" s="20">
        <v>7994626</v>
      </c>
      <c r="G32" s="20">
        <v>3578494</v>
      </c>
      <c r="H32" s="20">
        <v>-1842331</v>
      </c>
      <c r="I32" s="20">
        <v>10211642</v>
      </c>
      <c r="J32" s="20">
        <v>11947805</v>
      </c>
      <c r="K32" s="20">
        <v>1675131</v>
      </c>
      <c r="L32" s="20">
        <v>-171462</v>
      </c>
      <c r="M32" s="20"/>
      <c r="N32" s="20">
        <v>1503669</v>
      </c>
      <c r="O32" s="20">
        <v>247577</v>
      </c>
      <c r="P32" s="20">
        <v>-1374345</v>
      </c>
      <c r="Q32" s="20">
        <v>-326660</v>
      </c>
      <c r="R32" s="20">
        <v>-1453428</v>
      </c>
      <c r="S32" s="20">
        <v>-2744867</v>
      </c>
      <c r="T32" s="20">
        <v>2518417</v>
      </c>
      <c r="U32" s="20">
        <v>-2321520</v>
      </c>
      <c r="V32" s="20">
        <v>-2547970</v>
      </c>
      <c r="W32" s="20">
        <v>9450076</v>
      </c>
      <c r="X32" s="20">
        <v>7994626</v>
      </c>
      <c r="Y32" s="20">
        <v>1455450</v>
      </c>
      <c r="Z32" s="21">
        <v>18.21</v>
      </c>
      <c r="AA32" s="22">
        <v>7994626</v>
      </c>
    </row>
    <row r="33" spans="1:27" ht="12.75">
      <c r="A33" s="23" t="s">
        <v>57</v>
      </c>
      <c r="B33" s="17"/>
      <c r="C33" s="18">
        <v>2292073</v>
      </c>
      <c r="D33" s="18"/>
      <c r="E33" s="19">
        <v>3470000</v>
      </c>
      <c r="F33" s="20">
        <v>3503000</v>
      </c>
      <c r="G33" s="20"/>
      <c r="H33" s="20"/>
      <c r="I33" s="20">
        <v>5822287</v>
      </c>
      <c r="J33" s="20">
        <v>5822287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>
        <v>5822287</v>
      </c>
      <c r="X33" s="20">
        <v>3503000</v>
      </c>
      <c r="Y33" s="20">
        <v>2319287</v>
      </c>
      <c r="Z33" s="21">
        <v>66.21</v>
      </c>
      <c r="AA33" s="22">
        <v>3503000</v>
      </c>
    </row>
    <row r="34" spans="1:27" ht="12.75">
      <c r="A34" s="27" t="s">
        <v>58</v>
      </c>
      <c r="B34" s="28"/>
      <c r="C34" s="29">
        <f aca="true" t="shared" si="3" ref="C34:Y34">SUM(C29:C33)</f>
        <v>3461629</v>
      </c>
      <c r="D34" s="29">
        <f>SUM(D29:D33)</f>
        <v>0</v>
      </c>
      <c r="E34" s="30">
        <f t="shared" si="3"/>
        <v>6673800</v>
      </c>
      <c r="F34" s="31">
        <f t="shared" si="3"/>
        <v>11501426</v>
      </c>
      <c r="G34" s="31">
        <f t="shared" si="3"/>
        <v>3578794</v>
      </c>
      <c r="H34" s="31">
        <f t="shared" si="3"/>
        <v>-1842331</v>
      </c>
      <c r="I34" s="31">
        <f t="shared" si="3"/>
        <v>16641667</v>
      </c>
      <c r="J34" s="31">
        <f t="shared" si="3"/>
        <v>18378130</v>
      </c>
      <c r="K34" s="31">
        <f t="shared" si="3"/>
        <v>1675131</v>
      </c>
      <c r="L34" s="31">
        <f t="shared" si="3"/>
        <v>-171462</v>
      </c>
      <c r="M34" s="31">
        <f t="shared" si="3"/>
        <v>0</v>
      </c>
      <c r="N34" s="31">
        <f t="shared" si="3"/>
        <v>1503669</v>
      </c>
      <c r="O34" s="31">
        <f t="shared" si="3"/>
        <v>247577</v>
      </c>
      <c r="P34" s="31">
        <f t="shared" si="3"/>
        <v>-1976573</v>
      </c>
      <c r="Q34" s="31">
        <f t="shared" si="3"/>
        <v>-326660</v>
      </c>
      <c r="R34" s="31">
        <f t="shared" si="3"/>
        <v>-2055656</v>
      </c>
      <c r="S34" s="31">
        <f t="shared" si="3"/>
        <v>-2744867</v>
      </c>
      <c r="T34" s="31">
        <f t="shared" si="3"/>
        <v>2518417</v>
      </c>
      <c r="U34" s="31">
        <f t="shared" si="3"/>
        <v>-2321520</v>
      </c>
      <c r="V34" s="31">
        <f t="shared" si="3"/>
        <v>-2547970</v>
      </c>
      <c r="W34" s="31">
        <f t="shared" si="3"/>
        <v>15278173</v>
      </c>
      <c r="X34" s="31">
        <f t="shared" si="3"/>
        <v>11501426</v>
      </c>
      <c r="Y34" s="31">
        <f t="shared" si="3"/>
        <v>3776747</v>
      </c>
      <c r="Z34" s="32">
        <f>+IF(X34&lt;&gt;0,+(Y34/X34)*100,0)</f>
        <v>32.837206447270106</v>
      </c>
      <c r="AA34" s="33">
        <f>SUM(AA29:AA33)</f>
        <v>11501426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59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60</v>
      </c>
      <c r="B37" s="17"/>
      <c r="C37" s="18">
        <v>-602228</v>
      </c>
      <c r="D37" s="18"/>
      <c r="E37" s="19"/>
      <c r="F37" s="20">
        <v>602228</v>
      </c>
      <c r="G37" s="20">
        <v>-58037</v>
      </c>
      <c r="H37" s="20">
        <v>-58505</v>
      </c>
      <c r="I37" s="20">
        <v>-175644</v>
      </c>
      <c r="J37" s="20">
        <v>-292186</v>
      </c>
      <c r="K37" s="20">
        <v>-59453</v>
      </c>
      <c r="L37" s="20">
        <v>-54689</v>
      </c>
      <c r="M37" s="20"/>
      <c r="N37" s="20">
        <v>-114142</v>
      </c>
      <c r="O37" s="20">
        <v>-71580</v>
      </c>
      <c r="P37" s="20">
        <v>546076</v>
      </c>
      <c r="Q37" s="20">
        <v>-61890</v>
      </c>
      <c r="R37" s="20">
        <v>412606</v>
      </c>
      <c r="S37" s="20">
        <v>-62405</v>
      </c>
      <c r="T37" s="20"/>
      <c r="U37" s="20"/>
      <c r="V37" s="20">
        <v>-62405</v>
      </c>
      <c r="W37" s="20">
        <v>-56127</v>
      </c>
      <c r="X37" s="20">
        <v>602228</v>
      </c>
      <c r="Y37" s="20">
        <v>-658355</v>
      </c>
      <c r="Z37" s="21">
        <v>-109.32</v>
      </c>
      <c r="AA37" s="22">
        <v>602228</v>
      </c>
    </row>
    <row r="38" spans="1:27" ht="12.75">
      <c r="A38" s="23" t="s">
        <v>57</v>
      </c>
      <c r="B38" s="17"/>
      <c r="C38" s="18">
        <v>-1815005</v>
      </c>
      <c r="D38" s="18"/>
      <c r="E38" s="19"/>
      <c r="F38" s="20"/>
      <c r="G38" s="20"/>
      <c r="H38" s="20"/>
      <c r="I38" s="20">
        <v>1471672</v>
      </c>
      <c r="J38" s="20">
        <v>1471672</v>
      </c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>
        <v>1471672</v>
      </c>
      <c r="X38" s="20"/>
      <c r="Y38" s="20">
        <v>1471672</v>
      </c>
      <c r="Z38" s="21"/>
      <c r="AA38" s="22"/>
    </row>
    <row r="39" spans="1:27" ht="12.75">
      <c r="A39" s="27" t="s">
        <v>61</v>
      </c>
      <c r="B39" s="35"/>
      <c r="C39" s="29">
        <f aca="true" t="shared" si="4" ref="C39:Y39">SUM(C37:C38)</f>
        <v>-2417233</v>
      </c>
      <c r="D39" s="29">
        <f>SUM(D37:D38)</f>
        <v>0</v>
      </c>
      <c r="E39" s="36">
        <f t="shared" si="4"/>
        <v>0</v>
      </c>
      <c r="F39" s="37">
        <f t="shared" si="4"/>
        <v>602228</v>
      </c>
      <c r="G39" s="37">
        <f t="shared" si="4"/>
        <v>-58037</v>
      </c>
      <c r="H39" s="37">
        <f t="shared" si="4"/>
        <v>-58505</v>
      </c>
      <c r="I39" s="37">
        <f t="shared" si="4"/>
        <v>1296028</v>
      </c>
      <c r="J39" s="37">
        <f t="shared" si="4"/>
        <v>1179486</v>
      </c>
      <c r="K39" s="37">
        <f t="shared" si="4"/>
        <v>-59453</v>
      </c>
      <c r="L39" s="37">
        <f t="shared" si="4"/>
        <v>-54689</v>
      </c>
      <c r="M39" s="37">
        <f t="shared" si="4"/>
        <v>0</v>
      </c>
      <c r="N39" s="37">
        <f t="shared" si="4"/>
        <v>-114142</v>
      </c>
      <c r="O39" s="37">
        <f t="shared" si="4"/>
        <v>-71580</v>
      </c>
      <c r="P39" s="37">
        <f t="shared" si="4"/>
        <v>546076</v>
      </c>
      <c r="Q39" s="37">
        <f t="shared" si="4"/>
        <v>-61890</v>
      </c>
      <c r="R39" s="37">
        <f t="shared" si="4"/>
        <v>412606</v>
      </c>
      <c r="S39" s="37">
        <f t="shared" si="4"/>
        <v>-62405</v>
      </c>
      <c r="T39" s="37">
        <f t="shared" si="4"/>
        <v>0</v>
      </c>
      <c r="U39" s="37">
        <f t="shared" si="4"/>
        <v>0</v>
      </c>
      <c r="V39" s="37">
        <f t="shared" si="4"/>
        <v>-62405</v>
      </c>
      <c r="W39" s="37">
        <f t="shared" si="4"/>
        <v>1415545</v>
      </c>
      <c r="X39" s="37">
        <f t="shared" si="4"/>
        <v>602228</v>
      </c>
      <c r="Y39" s="37">
        <f t="shared" si="4"/>
        <v>813317</v>
      </c>
      <c r="Z39" s="38">
        <f>+IF(X39&lt;&gt;0,+(Y39/X39)*100,0)</f>
        <v>135.05134268084512</v>
      </c>
      <c r="AA39" s="39">
        <f>SUM(AA37:AA38)</f>
        <v>602228</v>
      </c>
    </row>
    <row r="40" spans="1:27" ht="12.75">
      <c r="A40" s="27" t="s">
        <v>62</v>
      </c>
      <c r="B40" s="28"/>
      <c r="C40" s="29">
        <f aca="true" t="shared" si="5" ref="C40:Y40">+C34+C39</f>
        <v>1044396</v>
      </c>
      <c r="D40" s="29">
        <f>+D34+D39</f>
        <v>0</v>
      </c>
      <c r="E40" s="30">
        <f t="shared" si="5"/>
        <v>6673800</v>
      </c>
      <c r="F40" s="31">
        <f t="shared" si="5"/>
        <v>12103654</v>
      </c>
      <c r="G40" s="31">
        <f t="shared" si="5"/>
        <v>3520757</v>
      </c>
      <c r="H40" s="31">
        <f t="shared" si="5"/>
        <v>-1900836</v>
      </c>
      <c r="I40" s="31">
        <f t="shared" si="5"/>
        <v>17937695</v>
      </c>
      <c r="J40" s="31">
        <f t="shared" si="5"/>
        <v>19557616</v>
      </c>
      <c r="K40" s="31">
        <f t="shared" si="5"/>
        <v>1615678</v>
      </c>
      <c r="L40" s="31">
        <f t="shared" si="5"/>
        <v>-226151</v>
      </c>
      <c r="M40" s="31">
        <f t="shared" si="5"/>
        <v>0</v>
      </c>
      <c r="N40" s="31">
        <f t="shared" si="5"/>
        <v>1389527</v>
      </c>
      <c r="O40" s="31">
        <f t="shared" si="5"/>
        <v>175997</v>
      </c>
      <c r="P40" s="31">
        <f t="shared" si="5"/>
        <v>-1430497</v>
      </c>
      <c r="Q40" s="31">
        <f t="shared" si="5"/>
        <v>-388550</v>
      </c>
      <c r="R40" s="31">
        <f t="shared" si="5"/>
        <v>-1643050</v>
      </c>
      <c r="S40" s="31">
        <f t="shared" si="5"/>
        <v>-2807272</v>
      </c>
      <c r="T40" s="31">
        <f t="shared" si="5"/>
        <v>2518417</v>
      </c>
      <c r="U40" s="31">
        <f t="shared" si="5"/>
        <v>-2321520</v>
      </c>
      <c r="V40" s="31">
        <f t="shared" si="5"/>
        <v>-2610375</v>
      </c>
      <c r="W40" s="31">
        <f t="shared" si="5"/>
        <v>16693718</v>
      </c>
      <c r="X40" s="31">
        <f t="shared" si="5"/>
        <v>12103654</v>
      </c>
      <c r="Y40" s="31">
        <f t="shared" si="5"/>
        <v>4590064</v>
      </c>
      <c r="Z40" s="32">
        <f>+IF(X40&lt;&gt;0,+(Y40/X40)*100,0)</f>
        <v>37.922961115709356</v>
      </c>
      <c r="AA40" s="33">
        <f>+AA34+AA39</f>
        <v>12103654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17520930</v>
      </c>
      <c r="D42" s="43">
        <f>+D25-D40</f>
        <v>0</v>
      </c>
      <c r="E42" s="44">
        <f t="shared" si="6"/>
        <v>96458000</v>
      </c>
      <c r="F42" s="45">
        <f t="shared" si="6"/>
        <v>197633893</v>
      </c>
      <c r="G42" s="45">
        <f t="shared" si="6"/>
        <v>18933499</v>
      </c>
      <c r="H42" s="45">
        <f t="shared" si="6"/>
        <v>-2486055</v>
      </c>
      <c r="I42" s="45">
        <f t="shared" si="6"/>
        <v>144820941</v>
      </c>
      <c r="J42" s="45">
        <f t="shared" si="6"/>
        <v>161268385</v>
      </c>
      <c r="K42" s="45">
        <f t="shared" si="6"/>
        <v>-1143999</v>
      </c>
      <c r="L42" s="45">
        <f t="shared" si="6"/>
        <v>-2132710</v>
      </c>
      <c r="M42" s="45">
        <f t="shared" si="6"/>
        <v>0</v>
      </c>
      <c r="N42" s="45">
        <f t="shared" si="6"/>
        <v>-3276709</v>
      </c>
      <c r="O42" s="45">
        <f t="shared" si="6"/>
        <v>-2187443</v>
      </c>
      <c r="P42" s="45">
        <f t="shared" si="6"/>
        <v>-2451221</v>
      </c>
      <c r="Q42" s="45">
        <f t="shared" si="6"/>
        <v>7091038</v>
      </c>
      <c r="R42" s="45">
        <f t="shared" si="6"/>
        <v>2452374</v>
      </c>
      <c r="S42" s="45">
        <f t="shared" si="6"/>
        <v>-86574</v>
      </c>
      <c r="T42" s="45">
        <f t="shared" si="6"/>
        <v>-4943982</v>
      </c>
      <c r="U42" s="45">
        <f t="shared" si="6"/>
        <v>-948633</v>
      </c>
      <c r="V42" s="45">
        <f t="shared" si="6"/>
        <v>-5979189</v>
      </c>
      <c r="W42" s="45">
        <f t="shared" si="6"/>
        <v>154464861</v>
      </c>
      <c r="X42" s="45">
        <f t="shared" si="6"/>
        <v>197633893</v>
      </c>
      <c r="Y42" s="45">
        <f t="shared" si="6"/>
        <v>-43169032</v>
      </c>
      <c r="Z42" s="46">
        <f>+IF(X42&lt;&gt;0,+(Y42/X42)*100,0)</f>
        <v>-21.84292954245454</v>
      </c>
      <c r="AA42" s="47">
        <f>+AA25-AA40</f>
        <v>197633893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-31379694</v>
      </c>
      <c r="D45" s="18"/>
      <c r="E45" s="19">
        <v>92193658</v>
      </c>
      <c r="F45" s="20">
        <v>194182336</v>
      </c>
      <c r="G45" s="20">
        <v>3</v>
      </c>
      <c r="H45" s="20">
        <v>-3</v>
      </c>
      <c r="I45" s="20">
        <v>123983150</v>
      </c>
      <c r="J45" s="20">
        <v>123983150</v>
      </c>
      <c r="K45" s="20">
        <v>-2</v>
      </c>
      <c r="L45" s="20">
        <v>2</v>
      </c>
      <c r="M45" s="20"/>
      <c r="N45" s="20"/>
      <c r="O45" s="20">
        <v>-1</v>
      </c>
      <c r="P45" s="20"/>
      <c r="Q45" s="20">
        <v>1</v>
      </c>
      <c r="R45" s="20"/>
      <c r="S45" s="20">
        <v>2</v>
      </c>
      <c r="T45" s="20">
        <v>-2</v>
      </c>
      <c r="U45" s="20">
        <v>-1</v>
      </c>
      <c r="V45" s="20">
        <v>-1</v>
      </c>
      <c r="W45" s="20">
        <v>123983149</v>
      </c>
      <c r="X45" s="20">
        <v>194182336</v>
      </c>
      <c r="Y45" s="20">
        <v>-70199187</v>
      </c>
      <c r="Z45" s="48">
        <v>-36.15</v>
      </c>
      <c r="AA45" s="22">
        <v>194182336</v>
      </c>
    </row>
    <row r="46" spans="1:27" ht="12.75">
      <c r="A46" s="23" t="s">
        <v>67</v>
      </c>
      <c r="B46" s="17"/>
      <c r="C46" s="18">
        <v>10864041</v>
      </c>
      <c r="D46" s="18"/>
      <c r="E46" s="19"/>
      <c r="F46" s="20"/>
      <c r="G46" s="20"/>
      <c r="H46" s="20"/>
      <c r="I46" s="20">
        <v>9051792</v>
      </c>
      <c r="J46" s="20">
        <v>9051792</v>
      </c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>
        <v>9051792</v>
      </c>
      <c r="X46" s="20"/>
      <c r="Y46" s="20">
        <v>9051792</v>
      </c>
      <c r="Z46" s="48"/>
      <c r="AA46" s="22"/>
    </row>
    <row r="47" spans="1:27" ht="12.75">
      <c r="A47" s="23"/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68</v>
      </c>
      <c r="B48" s="50" t="s">
        <v>64</v>
      </c>
      <c r="C48" s="51">
        <f aca="true" t="shared" si="7" ref="C48:Y48">SUM(C45:C47)</f>
        <v>-20515653</v>
      </c>
      <c r="D48" s="51">
        <f>SUM(D45:D47)</f>
        <v>0</v>
      </c>
      <c r="E48" s="52">
        <f t="shared" si="7"/>
        <v>92193658</v>
      </c>
      <c r="F48" s="53">
        <f t="shared" si="7"/>
        <v>194182336</v>
      </c>
      <c r="G48" s="53">
        <f t="shared" si="7"/>
        <v>3</v>
      </c>
      <c r="H48" s="53">
        <f t="shared" si="7"/>
        <v>-3</v>
      </c>
      <c r="I48" s="53">
        <f t="shared" si="7"/>
        <v>133034942</v>
      </c>
      <c r="J48" s="53">
        <f t="shared" si="7"/>
        <v>133034942</v>
      </c>
      <c r="K48" s="53">
        <f t="shared" si="7"/>
        <v>-2</v>
      </c>
      <c r="L48" s="53">
        <f t="shared" si="7"/>
        <v>2</v>
      </c>
      <c r="M48" s="53">
        <f t="shared" si="7"/>
        <v>0</v>
      </c>
      <c r="N48" s="53">
        <f t="shared" si="7"/>
        <v>0</v>
      </c>
      <c r="O48" s="53">
        <f t="shared" si="7"/>
        <v>-1</v>
      </c>
      <c r="P48" s="53">
        <f t="shared" si="7"/>
        <v>0</v>
      </c>
      <c r="Q48" s="53">
        <f t="shared" si="7"/>
        <v>1</v>
      </c>
      <c r="R48" s="53">
        <f t="shared" si="7"/>
        <v>0</v>
      </c>
      <c r="S48" s="53">
        <f t="shared" si="7"/>
        <v>2</v>
      </c>
      <c r="T48" s="53">
        <f t="shared" si="7"/>
        <v>-2</v>
      </c>
      <c r="U48" s="53">
        <f t="shared" si="7"/>
        <v>-1</v>
      </c>
      <c r="V48" s="53">
        <f t="shared" si="7"/>
        <v>-1</v>
      </c>
      <c r="W48" s="53">
        <f t="shared" si="7"/>
        <v>133034941</v>
      </c>
      <c r="X48" s="53">
        <f t="shared" si="7"/>
        <v>194182336</v>
      </c>
      <c r="Y48" s="53">
        <f t="shared" si="7"/>
        <v>-61147395</v>
      </c>
      <c r="Z48" s="54">
        <f>+IF(X48&lt;&gt;0,+(Y48/X48)*100,0)</f>
        <v>-31.489679370218308</v>
      </c>
      <c r="AA48" s="55">
        <f>SUM(AA45:AA47)</f>
        <v>194182336</v>
      </c>
    </row>
    <row r="49" spans="1:27" ht="12.75">
      <c r="A49" s="56" t="s">
        <v>123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124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125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7" t="s">
        <v>78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126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/>
      <c r="D6" s="18"/>
      <c r="E6" s="19">
        <v>54936216</v>
      </c>
      <c r="F6" s="20">
        <v>54936216</v>
      </c>
      <c r="G6" s="20">
        <v>255325418</v>
      </c>
      <c r="H6" s="20">
        <v>-60811720</v>
      </c>
      <c r="I6" s="20">
        <v>50902397</v>
      </c>
      <c r="J6" s="20">
        <v>245416095</v>
      </c>
      <c r="K6" s="20">
        <v>-5838172</v>
      </c>
      <c r="L6" s="20"/>
      <c r="M6" s="20"/>
      <c r="N6" s="20">
        <v>-5838172</v>
      </c>
      <c r="O6" s="20"/>
      <c r="P6" s="20"/>
      <c r="Q6" s="20"/>
      <c r="R6" s="20"/>
      <c r="S6" s="20">
        <v>4043298</v>
      </c>
      <c r="T6" s="20">
        <v>4263026</v>
      </c>
      <c r="U6" s="20">
        <v>4129803</v>
      </c>
      <c r="V6" s="20">
        <v>12436127</v>
      </c>
      <c r="W6" s="20">
        <v>252014050</v>
      </c>
      <c r="X6" s="20">
        <v>54935988</v>
      </c>
      <c r="Y6" s="20">
        <v>197078062</v>
      </c>
      <c r="Z6" s="21">
        <v>358.74</v>
      </c>
      <c r="AA6" s="22">
        <v>54936216</v>
      </c>
    </row>
    <row r="7" spans="1:27" ht="12.75">
      <c r="A7" s="23" t="s">
        <v>34</v>
      </c>
      <c r="B7" s="17"/>
      <c r="C7" s="18"/>
      <c r="D7" s="18"/>
      <c r="E7" s="19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1"/>
      <c r="AA7" s="22"/>
    </row>
    <row r="8" spans="1:27" ht="12.75">
      <c r="A8" s="23" t="s">
        <v>35</v>
      </c>
      <c r="B8" s="17"/>
      <c r="C8" s="18"/>
      <c r="D8" s="18"/>
      <c r="E8" s="19">
        <v>849442356</v>
      </c>
      <c r="F8" s="20">
        <v>849442356</v>
      </c>
      <c r="G8" s="20">
        <v>571615854</v>
      </c>
      <c r="H8" s="20">
        <v>83727683</v>
      </c>
      <c r="I8" s="20">
        <v>2942213</v>
      </c>
      <c r="J8" s="20">
        <v>658285750</v>
      </c>
      <c r="K8" s="20">
        <v>-239382175</v>
      </c>
      <c r="L8" s="20"/>
      <c r="M8" s="20"/>
      <c r="N8" s="20">
        <v>-239382175</v>
      </c>
      <c r="O8" s="20"/>
      <c r="P8" s="20"/>
      <c r="Q8" s="20"/>
      <c r="R8" s="20"/>
      <c r="S8" s="20">
        <v>62518959</v>
      </c>
      <c r="T8" s="20">
        <v>65916733</v>
      </c>
      <c r="U8" s="20">
        <v>63856835</v>
      </c>
      <c r="V8" s="20">
        <v>192292527</v>
      </c>
      <c r="W8" s="20">
        <v>611196102</v>
      </c>
      <c r="X8" s="20">
        <v>849442404</v>
      </c>
      <c r="Y8" s="20">
        <v>-238246302</v>
      </c>
      <c r="Z8" s="21">
        <v>-28.05</v>
      </c>
      <c r="AA8" s="22">
        <v>849442356</v>
      </c>
    </row>
    <row r="9" spans="1:27" ht="12.75">
      <c r="A9" s="23" t="s">
        <v>36</v>
      </c>
      <c r="B9" s="17"/>
      <c r="C9" s="18"/>
      <c r="D9" s="18"/>
      <c r="E9" s="19">
        <v>242220</v>
      </c>
      <c r="F9" s="20">
        <v>242220</v>
      </c>
      <c r="G9" s="20">
        <v>141640595</v>
      </c>
      <c r="H9" s="20">
        <v>-5174591</v>
      </c>
      <c r="I9" s="20">
        <v>-15236981</v>
      </c>
      <c r="J9" s="20">
        <v>121229023</v>
      </c>
      <c r="K9" s="20">
        <v>-4156648</v>
      </c>
      <c r="L9" s="20"/>
      <c r="M9" s="20"/>
      <c r="N9" s="20">
        <v>-4156648</v>
      </c>
      <c r="O9" s="20"/>
      <c r="P9" s="20"/>
      <c r="Q9" s="20"/>
      <c r="R9" s="20"/>
      <c r="S9" s="20">
        <v>17827</v>
      </c>
      <c r="T9" s="20">
        <v>18797</v>
      </c>
      <c r="U9" s="20">
        <v>18209</v>
      </c>
      <c r="V9" s="20">
        <v>54833</v>
      </c>
      <c r="W9" s="20">
        <v>117127208</v>
      </c>
      <c r="X9" s="20">
        <v>242220</v>
      </c>
      <c r="Y9" s="20">
        <v>116884988</v>
      </c>
      <c r="Z9" s="21">
        <v>48255.71</v>
      </c>
      <c r="AA9" s="22">
        <v>242220</v>
      </c>
    </row>
    <row r="10" spans="1:27" ht="12.7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2.75">
      <c r="A11" s="23" t="s">
        <v>38</v>
      </c>
      <c r="B11" s="17"/>
      <c r="C11" s="18"/>
      <c r="D11" s="18"/>
      <c r="E11" s="19">
        <v>-2830466</v>
      </c>
      <c r="F11" s="20">
        <v>-2830466</v>
      </c>
      <c r="G11" s="20">
        <v>328137173</v>
      </c>
      <c r="H11" s="20">
        <v>2509127</v>
      </c>
      <c r="I11" s="20">
        <v>892736</v>
      </c>
      <c r="J11" s="20">
        <v>331539036</v>
      </c>
      <c r="K11" s="20">
        <v>1754335</v>
      </c>
      <c r="L11" s="20"/>
      <c r="M11" s="20"/>
      <c r="N11" s="20">
        <v>1754335</v>
      </c>
      <c r="O11" s="20"/>
      <c r="P11" s="20"/>
      <c r="Q11" s="20"/>
      <c r="R11" s="20"/>
      <c r="S11" s="20">
        <v>-208321</v>
      </c>
      <c r="T11" s="20">
        <v>-219651</v>
      </c>
      <c r="U11" s="20">
        <v>-212784</v>
      </c>
      <c r="V11" s="20">
        <v>-640756</v>
      </c>
      <c r="W11" s="20">
        <v>332652615</v>
      </c>
      <c r="X11" s="20">
        <v>-2830500</v>
      </c>
      <c r="Y11" s="20">
        <v>335483115</v>
      </c>
      <c r="Z11" s="21">
        <v>-11852.43</v>
      </c>
      <c r="AA11" s="22">
        <v>-2830466</v>
      </c>
    </row>
    <row r="12" spans="1:27" ht="12.75">
      <c r="A12" s="27" t="s">
        <v>39</v>
      </c>
      <c r="B12" s="28"/>
      <c r="C12" s="29">
        <f aca="true" t="shared" si="0" ref="C12:Y12">SUM(C6:C11)</f>
        <v>0</v>
      </c>
      <c r="D12" s="29">
        <f>SUM(D6:D11)</f>
        <v>0</v>
      </c>
      <c r="E12" s="30">
        <f t="shared" si="0"/>
        <v>901790326</v>
      </c>
      <c r="F12" s="31">
        <f t="shared" si="0"/>
        <v>901790326</v>
      </c>
      <c r="G12" s="31">
        <f t="shared" si="0"/>
        <v>1296719040</v>
      </c>
      <c r="H12" s="31">
        <f t="shared" si="0"/>
        <v>20250499</v>
      </c>
      <c r="I12" s="31">
        <f t="shared" si="0"/>
        <v>39500365</v>
      </c>
      <c r="J12" s="31">
        <f t="shared" si="0"/>
        <v>1356469904</v>
      </c>
      <c r="K12" s="31">
        <f t="shared" si="0"/>
        <v>-247622660</v>
      </c>
      <c r="L12" s="31">
        <f t="shared" si="0"/>
        <v>0</v>
      </c>
      <c r="M12" s="31">
        <f t="shared" si="0"/>
        <v>0</v>
      </c>
      <c r="N12" s="31">
        <f t="shared" si="0"/>
        <v>-247622660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66371763</v>
      </c>
      <c r="T12" s="31">
        <f t="shared" si="0"/>
        <v>69978905</v>
      </c>
      <c r="U12" s="31">
        <f t="shared" si="0"/>
        <v>67792063</v>
      </c>
      <c r="V12" s="31">
        <f t="shared" si="0"/>
        <v>204142731</v>
      </c>
      <c r="W12" s="31">
        <f t="shared" si="0"/>
        <v>1312989975</v>
      </c>
      <c r="X12" s="31">
        <f t="shared" si="0"/>
        <v>901790112</v>
      </c>
      <c r="Y12" s="31">
        <f t="shared" si="0"/>
        <v>411199863</v>
      </c>
      <c r="Z12" s="32">
        <f>+IF(X12&lt;&gt;0,+(Y12/X12)*100,0)</f>
        <v>45.59817828208788</v>
      </c>
      <c r="AA12" s="33">
        <f>SUM(AA6:AA11)</f>
        <v>901790326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/>
      <c r="D15" s="18"/>
      <c r="E15" s="19"/>
      <c r="F15" s="20"/>
      <c r="G15" s="20">
        <v>14788842</v>
      </c>
      <c r="H15" s="20">
        <v>-24789</v>
      </c>
      <c r="I15" s="20">
        <v>-18184</v>
      </c>
      <c r="J15" s="20">
        <v>14745869</v>
      </c>
      <c r="K15" s="20">
        <v>-10019</v>
      </c>
      <c r="L15" s="20"/>
      <c r="M15" s="20"/>
      <c r="N15" s="20">
        <v>-10019</v>
      </c>
      <c r="O15" s="20"/>
      <c r="P15" s="20"/>
      <c r="Q15" s="20"/>
      <c r="R15" s="20"/>
      <c r="S15" s="20"/>
      <c r="T15" s="20"/>
      <c r="U15" s="20"/>
      <c r="V15" s="20"/>
      <c r="W15" s="20">
        <v>14735850</v>
      </c>
      <c r="X15" s="20"/>
      <c r="Y15" s="20">
        <v>14735850</v>
      </c>
      <c r="Z15" s="21"/>
      <c r="AA15" s="22"/>
    </row>
    <row r="16" spans="1:27" ht="12.7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2.75">
      <c r="A17" s="23" t="s">
        <v>43</v>
      </c>
      <c r="B17" s="17"/>
      <c r="C17" s="18"/>
      <c r="D17" s="18"/>
      <c r="E17" s="19"/>
      <c r="F17" s="20"/>
      <c r="G17" s="20">
        <v>702385000</v>
      </c>
      <c r="H17" s="20"/>
      <c r="I17" s="20"/>
      <c r="J17" s="20">
        <v>702385000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>
        <v>702385000</v>
      </c>
      <c r="X17" s="20"/>
      <c r="Y17" s="20">
        <v>702385000</v>
      </c>
      <c r="Z17" s="21"/>
      <c r="AA17" s="22"/>
    </row>
    <row r="18" spans="1:27" ht="12.7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/>
      <c r="D19" s="18"/>
      <c r="E19" s="19">
        <v>79811494</v>
      </c>
      <c r="F19" s="20">
        <v>79811494</v>
      </c>
      <c r="G19" s="20">
        <v>6978502107</v>
      </c>
      <c r="H19" s="20">
        <v>-10433419</v>
      </c>
      <c r="I19" s="20">
        <v>7889252</v>
      </c>
      <c r="J19" s="20">
        <v>6975957940</v>
      </c>
      <c r="K19" s="20">
        <v>33245643</v>
      </c>
      <c r="L19" s="20"/>
      <c r="M19" s="20"/>
      <c r="N19" s="20">
        <v>33245643</v>
      </c>
      <c r="O19" s="20"/>
      <c r="P19" s="20"/>
      <c r="Q19" s="20"/>
      <c r="R19" s="20"/>
      <c r="S19" s="20">
        <v>5874118</v>
      </c>
      <c r="T19" s="20">
        <v>6193364</v>
      </c>
      <c r="U19" s="20">
        <v>5999826</v>
      </c>
      <c r="V19" s="20">
        <v>18067308</v>
      </c>
      <c r="W19" s="20">
        <v>7027270891</v>
      </c>
      <c r="X19" s="20">
        <v>79811400</v>
      </c>
      <c r="Y19" s="20">
        <v>6947459491</v>
      </c>
      <c r="Z19" s="21">
        <v>8704.85</v>
      </c>
      <c r="AA19" s="22">
        <v>79811494</v>
      </c>
    </row>
    <row r="20" spans="1:27" ht="12.75">
      <c r="A20" s="23"/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46</v>
      </c>
      <c r="B21" s="17"/>
      <c r="C21" s="18"/>
      <c r="D21" s="18"/>
      <c r="E21" s="19"/>
      <c r="F21" s="20"/>
      <c r="G21" s="20">
        <v>80648425</v>
      </c>
      <c r="H21" s="20"/>
      <c r="I21" s="20"/>
      <c r="J21" s="20">
        <v>80648425</v>
      </c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>
        <v>80648425</v>
      </c>
      <c r="X21" s="20"/>
      <c r="Y21" s="20">
        <v>80648425</v>
      </c>
      <c r="Z21" s="21"/>
      <c r="AA21" s="22"/>
    </row>
    <row r="22" spans="1:27" ht="12.75">
      <c r="A22" s="23" t="s">
        <v>47</v>
      </c>
      <c r="B22" s="17"/>
      <c r="C22" s="18"/>
      <c r="D22" s="18"/>
      <c r="E22" s="19">
        <v>-16465274</v>
      </c>
      <c r="F22" s="20">
        <v>-16465274</v>
      </c>
      <c r="G22" s="20">
        <v>39769127</v>
      </c>
      <c r="H22" s="20">
        <v>-1014307</v>
      </c>
      <c r="I22" s="20">
        <v>-981590</v>
      </c>
      <c r="J22" s="20">
        <v>37773230</v>
      </c>
      <c r="K22" s="20"/>
      <c r="L22" s="20"/>
      <c r="M22" s="20"/>
      <c r="N22" s="20"/>
      <c r="O22" s="20"/>
      <c r="P22" s="20"/>
      <c r="Q22" s="20"/>
      <c r="R22" s="20"/>
      <c r="S22" s="20">
        <v>-1211844</v>
      </c>
      <c r="T22" s="20">
        <v>-1277706</v>
      </c>
      <c r="U22" s="20">
        <v>-1237780</v>
      </c>
      <c r="V22" s="20">
        <v>-3727330</v>
      </c>
      <c r="W22" s="20">
        <v>34045900</v>
      </c>
      <c r="X22" s="20">
        <v>-16465308</v>
      </c>
      <c r="Y22" s="20">
        <v>50511208</v>
      </c>
      <c r="Z22" s="21">
        <v>-306.77</v>
      </c>
      <c r="AA22" s="22">
        <v>-16465274</v>
      </c>
    </row>
    <row r="23" spans="1:27" ht="12.75">
      <c r="A23" s="23" t="s">
        <v>48</v>
      </c>
      <c r="B23" s="17"/>
      <c r="C23" s="18"/>
      <c r="D23" s="18"/>
      <c r="E23" s="19"/>
      <c r="F23" s="20"/>
      <c r="G23" s="24">
        <v>272674005</v>
      </c>
      <c r="H23" s="24"/>
      <c r="I23" s="24"/>
      <c r="J23" s="20">
        <v>272674005</v>
      </c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>
        <v>272674005</v>
      </c>
      <c r="X23" s="20"/>
      <c r="Y23" s="24">
        <v>272674005</v>
      </c>
      <c r="Z23" s="25"/>
      <c r="AA23" s="26"/>
    </row>
    <row r="24" spans="1:27" ht="12.75">
      <c r="A24" s="27" t="s">
        <v>49</v>
      </c>
      <c r="B24" s="35"/>
      <c r="C24" s="29">
        <f aca="true" t="shared" si="1" ref="C24:Y24">SUM(C15:C23)</f>
        <v>0</v>
      </c>
      <c r="D24" s="29">
        <f>SUM(D15:D23)</f>
        <v>0</v>
      </c>
      <c r="E24" s="36">
        <f t="shared" si="1"/>
        <v>63346220</v>
      </c>
      <c r="F24" s="37">
        <f t="shared" si="1"/>
        <v>63346220</v>
      </c>
      <c r="G24" s="37">
        <f t="shared" si="1"/>
        <v>8088767506</v>
      </c>
      <c r="H24" s="37">
        <f t="shared" si="1"/>
        <v>-11472515</v>
      </c>
      <c r="I24" s="37">
        <f t="shared" si="1"/>
        <v>6889478</v>
      </c>
      <c r="J24" s="37">
        <f t="shared" si="1"/>
        <v>8084184469</v>
      </c>
      <c r="K24" s="37">
        <f t="shared" si="1"/>
        <v>33235624</v>
      </c>
      <c r="L24" s="37">
        <f t="shared" si="1"/>
        <v>0</v>
      </c>
      <c r="M24" s="37">
        <f t="shared" si="1"/>
        <v>0</v>
      </c>
      <c r="N24" s="37">
        <f t="shared" si="1"/>
        <v>33235624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4662274</v>
      </c>
      <c r="T24" s="37">
        <f t="shared" si="1"/>
        <v>4915658</v>
      </c>
      <c r="U24" s="37">
        <f t="shared" si="1"/>
        <v>4762046</v>
      </c>
      <c r="V24" s="37">
        <f t="shared" si="1"/>
        <v>14339978</v>
      </c>
      <c r="W24" s="37">
        <f t="shared" si="1"/>
        <v>8131760071</v>
      </c>
      <c r="X24" s="37">
        <f t="shared" si="1"/>
        <v>63346092</v>
      </c>
      <c r="Y24" s="37">
        <f t="shared" si="1"/>
        <v>8068413979</v>
      </c>
      <c r="Z24" s="38">
        <f>+IF(X24&lt;&gt;0,+(Y24/X24)*100,0)</f>
        <v>12737.035110232215</v>
      </c>
      <c r="AA24" s="39">
        <f>SUM(AA15:AA23)</f>
        <v>63346220</v>
      </c>
    </row>
    <row r="25" spans="1:27" ht="12.75">
      <c r="A25" s="27" t="s">
        <v>50</v>
      </c>
      <c r="B25" s="28"/>
      <c r="C25" s="29">
        <f aca="true" t="shared" si="2" ref="C25:Y25">+C12+C24</f>
        <v>0</v>
      </c>
      <c r="D25" s="29">
        <f>+D12+D24</f>
        <v>0</v>
      </c>
      <c r="E25" s="30">
        <f t="shared" si="2"/>
        <v>965136546</v>
      </c>
      <c r="F25" s="31">
        <f t="shared" si="2"/>
        <v>965136546</v>
      </c>
      <c r="G25" s="31">
        <f t="shared" si="2"/>
        <v>9385486546</v>
      </c>
      <c r="H25" s="31">
        <f t="shared" si="2"/>
        <v>8777984</v>
      </c>
      <c r="I25" s="31">
        <f t="shared" si="2"/>
        <v>46389843</v>
      </c>
      <c r="J25" s="31">
        <f t="shared" si="2"/>
        <v>9440654373</v>
      </c>
      <c r="K25" s="31">
        <f t="shared" si="2"/>
        <v>-214387036</v>
      </c>
      <c r="L25" s="31">
        <f t="shared" si="2"/>
        <v>0</v>
      </c>
      <c r="M25" s="31">
        <f t="shared" si="2"/>
        <v>0</v>
      </c>
      <c r="N25" s="31">
        <f t="shared" si="2"/>
        <v>-214387036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71034037</v>
      </c>
      <c r="T25" s="31">
        <f t="shared" si="2"/>
        <v>74894563</v>
      </c>
      <c r="U25" s="31">
        <f t="shared" si="2"/>
        <v>72554109</v>
      </c>
      <c r="V25" s="31">
        <f t="shared" si="2"/>
        <v>218482709</v>
      </c>
      <c r="W25" s="31">
        <f t="shared" si="2"/>
        <v>9444750046</v>
      </c>
      <c r="X25" s="31">
        <f t="shared" si="2"/>
        <v>965136204</v>
      </c>
      <c r="Y25" s="31">
        <f t="shared" si="2"/>
        <v>8479613842</v>
      </c>
      <c r="Z25" s="32">
        <f>+IF(X25&lt;&gt;0,+(Y25/X25)*100,0)</f>
        <v>878.5924522213861</v>
      </c>
      <c r="AA25" s="33">
        <f>+AA12+AA24</f>
        <v>965136546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51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52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53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54</v>
      </c>
      <c r="B30" s="17"/>
      <c r="C30" s="18"/>
      <c r="D30" s="18"/>
      <c r="E30" s="19"/>
      <c r="F30" s="20"/>
      <c r="G30" s="20">
        <v>84934671</v>
      </c>
      <c r="H30" s="20"/>
      <c r="I30" s="20">
        <v>-22154090</v>
      </c>
      <c r="J30" s="20">
        <v>62780581</v>
      </c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>
        <v>62780581</v>
      </c>
      <c r="X30" s="20"/>
      <c r="Y30" s="20">
        <v>62780581</v>
      </c>
      <c r="Z30" s="21"/>
      <c r="AA30" s="22"/>
    </row>
    <row r="31" spans="1:27" ht="12.75">
      <c r="A31" s="23" t="s">
        <v>55</v>
      </c>
      <c r="B31" s="17"/>
      <c r="C31" s="18"/>
      <c r="D31" s="18"/>
      <c r="E31" s="19"/>
      <c r="F31" s="20"/>
      <c r="G31" s="20">
        <v>106820248</v>
      </c>
      <c r="H31" s="20">
        <v>249426</v>
      </c>
      <c r="I31" s="20">
        <v>1625201</v>
      </c>
      <c r="J31" s="20">
        <v>108694875</v>
      </c>
      <c r="K31" s="20">
        <v>1308078</v>
      </c>
      <c r="L31" s="20"/>
      <c r="M31" s="20"/>
      <c r="N31" s="20">
        <v>1308078</v>
      </c>
      <c r="O31" s="20"/>
      <c r="P31" s="20"/>
      <c r="Q31" s="20"/>
      <c r="R31" s="20"/>
      <c r="S31" s="20"/>
      <c r="T31" s="20"/>
      <c r="U31" s="20"/>
      <c r="V31" s="20"/>
      <c r="W31" s="20">
        <v>110002953</v>
      </c>
      <c r="X31" s="20"/>
      <c r="Y31" s="20">
        <v>110002953</v>
      </c>
      <c r="Z31" s="21"/>
      <c r="AA31" s="22"/>
    </row>
    <row r="32" spans="1:27" ht="12.75">
      <c r="A32" s="23" t="s">
        <v>56</v>
      </c>
      <c r="B32" s="17"/>
      <c r="C32" s="18"/>
      <c r="D32" s="18"/>
      <c r="E32" s="19">
        <v>328734887</v>
      </c>
      <c r="F32" s="20">
        <v>328734887</v>
      </c>
      <c r="G32" s="20">
        <v>1549054840</v>
      </c>
      <c r="H32" s="20">
        <v>31290688</v>
      </c>
      <c r="I32" s="20">
        <v>98119994</v>
      </c>
      <c r="J32" s="20">
        <v>1678465522</v>
      </c>
      <c r="K32" s="20">
        <v>-64973320</v>
      </c>
      <c r="L32" s="20"/>
      <c r="M32" s="20"/>
      <c r="N32" s="20">
        <v>-64973320</v>
      </c>
      <c r="O32" s="20"/>
      <c r="P32" s="20"/>
      <c r="Q32" s="20"/>
      <c r="R32" s="20"/>
      <c r="S32" s="20">
        <v>24194929</v>
      </c>
      <c r="T32" s="20">
        <v>25509885</v>
      </c>
      <c r="U32" s="20">
        <v>24712688</v>
      </c>
      <c r="V32" s="20">
        <v>74417502</v>
      </c>
      <c r="W32" s="20">
        <v>1687909704</v>
      </c>
      <c r="X32" s="20">
        <v>328735440</v>
      </c>
      <c r="Y32" s="20">
        <v>1359174264</v>
      </c>
      <c r="Z32" s="21">
        <v>413.46</v>
      </c>
      <c r="AA32" s="22">
        <v>328734887</v>
      </c>
    </row>
    <row r="33" spans="1:27" ht="12.75">
      <c r="A33" s="23" t="s">
        <v>57</v>
      </c>
      <c r="B33" s="17"/>
      <c r="C33" s="18"/>
      <c r="D33" s="18"/>
      <c r="E33" s="19"/>
      <c r="F33" s="20"/>
      <c r="G33" s="20">
        <v>108364478</v>
      </c>
      <c r="H33" s="20"/>
      <c r="I33" s="20"/>
      <c r="J33" s="20">
        <v>108364478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>
        <v>108364478</v>
      </c>
      <c r="X33" s="20"/>
      <c r="Y33" s="20">
        <v>108364478</v>
      </c>
      <c r="Z33" s="21"/>
      <c r="AA33" s="22"/>
    </row>
    <row r="34" spans="1:27" ht="12.75">
      <c r="A34" s="27" t="s">
        <v>58</v>
      </c>
      <c r="B34" s="28"/>
      <c r="C34" s="29">
        <f aca="true" t="shared" si="3" ref="C34:Y34">SUM(C29:C33)</f>
        <v>0</v>
      </c>
      <c r="D34" s="29">
        <f>SUM(D29:D33)</f>
        <v>0</v>
      </c>
      <c r="E34" s="30">
        <f t="shared" si="3"/>
        <v>328734887</v>
      </c>
      <c r="F34" s="31">
        <f t="shared" si="3"/>
        <v>328734887</v>
      </c>
      <c r="G34" s="31">
        <f t="shared" si="3"/>
        <v>1849174237</v>
      </c>
      <c r="H34" s="31">
        <f t="shared" si="3"/>
        <v>31540114</v>
      </c>
      <c r="I34" s="31">
        <f t="shared" si="3"/>
        <v>77591105</v>
      </c>
      <c r="J34" s="31">
        <f t="shared" si="3"/>
        <v>1958305456</v>
      </c>
      <c r="K34" s="31">
        <f t="shared" si="3"/>
        <v>-63665242</v>
      </c>
      <c r="L34" s="31">
        <f t="shared" si="3"/>
        <v>0</v>
      </c>
      <c r="M34" s="31">
        <f t="shared" si="3"/>
        <v>0</v>
      </c>
      <c r="N34" s="31">
        <f t="shared" si="3"/>
        <v>-63665242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24194929</v>
      </c>
      <c r="T34" s="31">
        <f t="shared" si="3"/>
        <v>25509885</v>
      </c>
      <c r="U34" s="31">
        <f t="shared" si="3"/>
        <v>24712688</v>
      </c>
      <c r="V34" s="31">
        <f t="shared" si="3"/>
        <v>74417502</v>
      </c>
      <c r="W34" s="31">
        <f t="shared" si="3"/>
        <v>1969057716</v>
      </c>
      <c r="X34" s="31">
        <f t="shared" si="3"/>
        <v>328735440</v>
      </c>
      <c r="Y34" s="31">
        <f t="shared" si="3"/>
        <v>1640322276</v>
      </c>
      <c r="Z34" s="32">
        <f>+IF(X34&lt;&gt;0,+(Y34/X34)*100,0)</f>
        <v>498.97944559917244</v>
      </c>
      <c r="AA34" s="33">
        <f>SUM(AA29:AA33)</f>
        <v>328734887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59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60</v>
      </c>
      <c r="B37" s="17"/>
      <c r="C37" s="18"/>
      <c r="D37" s="18"/>
      <c r="E37" s="19">
        <v>-79056107</v>
      </c>
      <c r="F37" s="20">
        <v>-79056107</v>
      </c>
      <c r="G37" s="20">
        <v>366291535</v>
      </c>
      <c r="H37" s="20"/>
      <c r="I37" s="20"/>
      <c r="J37" s="20">
        <v>366291535</v>
      </c>
      <c r="K37" s="20"/>
      <c r="L37" s="20"/>
      <c r="M37" s="20"/>
      <c r="N37" s="20"/>
      <c r="O37" s="20"/>
      <c r="P37" s="20"/>
      <c r="Q37" s="20"/>
      <c r="R37" s="20"/>
      <c r="S37" s="20">
        <v>-5818530</v>
      </c>
      <c r="T37" s="20">
        <v>-6134754</v>
      </c>
      <c r="U37" s="20">
        <v>-5943043</v>
      </c>
      <c r="V37" s="20">
        <v>-17896327</v>
      </c>
      <c r="W37" s="20">
        <v>348395208</v>
      </c>
      <c r="X37" s="20">
        <v>-79056108</v>
      </c>
      <c r="Y37" s="20">
        <v>427451316</v>
      </c>
      <c r="Z37" s="21">
        <v>-540.69</v>
      </c>
      <c r="AA37" s="22">
        <v>-79056107</v>
      </c>
    </row>
    <row r="38" spans="1:27" ht="12.75">
      <c r="A38" s="23" t="s">
        <v>57</v>
      </c>
      <c r="B38" s="17"/>
      <c r="C38" s="18"/>
      <c r="D38" s="18"/>
      <c r="E38" s="19"/>
      <c r="F38" s="20"/>
      <c r="G38" s="20">
        <v>624742899</v>
      </c>
      <c r="H38" s="20"/>
      <c r="I38" s="20"/>
      <c r="J38" s="20">
        <v>624742899</v>
      </c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>
        <v>624742899</v>
      </c>
      <c r="X38" s="20"/>
      <c r="Y38" s="20">
        <v>624742899</v>
      </c>
      <c r="Z38" s="21"/>
      <c r="AA38" s="22"/>
    </row>
    <row r="39" spans="1:27" ht="12.75">
      <c r="A39" s="27" t="s">
        <v>61</v>
      </c>
      <c r="B39" s="35"/>
      <c r="C39" s="29">
        <f aca="true" t="shared" si="4" ref="C39:Y39">SUM(C37:C38)</f>
        <v>0</v>
      </c>
      <c r="D39" s="29">
        <f>SUM(D37:D38)</f>
        <v>0</v>
      </c>
      <c r="E39" s="36">
        <f t="shared" si="4"/>
        <v>-79056107</v>
      </c>
      <c r="F39" s="37">
        <f t="shared" si="4"/>
        <v>-79056107</v>
      </c>
      <c r="G39" s="37">
        <f t="shared" si="4"/>
        <v>991034434</v>
      </c>
      <c r="H39" s="37">
        <f t="shared" si="4"/>
        <v>0</v>
      </c>
      <c r="I39" s="37">
        <f t="shared" si="4"/>
        <v>0</v>
      </c>
      <c r="J39" s="37">
        <f t="shared" si="4"/>
        <v>991034434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-5818530</v>
      </c>
      <c r="T39" s="37">
        <f t="shared" si="4"/>
        <v>-6134754</v>
      </c>
      <c r="U39" s="37">
        <f t="shared" si="4"/>
        <v>-5943043</v>
      </c>
      <c r="V39" s="37">
        <f t="shared" si="4"/>
        <v>-17896327</v>
      </c>
      <c r="W39" s="37">
        <f t="shared" si="4"/>
        <v>973138107</v>
      </c>
      <c r="X39" s="37">
        <f t="shared" si="4"/>
        <v>-79056108</v>
      </c>
      <c r="Y39" s="37">
        <f t="shared" si="4"/>
        <v>1052194215</v>
      </c>
      <c r="Z39" s="38">
        <f>+IF(X39&lt;&gt;0,+(Y39/X39)*100,0)</f>
        <v>-1330.9461363820237</v>
      </c>
      <c r="AA39" s="39">
        <f>SUM(AA37:AA38)</f>
        <v>-79056107</v>
      </c>
    </row>
    <row r="40" spans="1:27" ht="12.75">
      <c r="A40" s="27" t="s">
        <v>62</v>
      </c>
      <c r="B40" s="28"/>
      <c r="C40" s="29">
        <f aca="true" t="shared" si="5" ref="C40:Y40">+C34+C39</f>
        <v>0</v>
      </c>
      <c r="D40" s="29">
        <f>+D34+D39</f>
        <v>0</v>
      </c>
      <c r="E40" s="30">
        <f t="shared" si="5"/>
        <v>249678780</v>
      </c>
      <c r="F40" s="31">
        <f t="shared" si="5"/>
        <v>249678780</v>
      </c>
      <c r="G40" s="31">
        <f t="shared" si="5"/>
        <v>2840208671</v>
      </c>
      <c r="H40" s="31">
        <f t="shared" si="5"/>
        <v>31540114</v>
      </c>
      <c r="I40" s="31">
        <f t="shared" si="5"/>
        <v>77591105</v>
      </c>
      <c r="J40" s="31">
        <f t="shared" si="5"/>
        <v>2949339890</v>
      </c>
      <c r="K40" s="31">
        <f t="shared" si="5"/>
        <v>-63665242</v>
      </c>
      <c r="L40" s="31">
        <f t="shared" si="5"/>
        <v>0</v>
      </c>
      <c r="M40" s="31">
        <f t="shared" si="5"/>
        <v>0</v>
      </c>
      <c r="N40" s="31">
        <f t="shared" si="5"/>
        <v>-63665242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18376399</v>
      </c>
      <c r="T40" s="31">
        <f t="shared" si="5"/>
        <v>19375131</v>
      </c>
      <c r="U40" s="31">
        <f t="shared" si="5"/>
        <v>18769645</v>
      </c>
      <c r="V40" s="31">
        <f t="shared" si="5"/>
        <v>56521175</v>
      </c>
      <c r="W40" s="31">
        <f t="shared" si="5"/>
        <v>2942195823</v>
      </c>
      <c r="X40" s="31">
        <f t="shared" si="5"/>
        <v>249679332</v>
      </c>
      <c r="Y40" s="31">
        <f t="shared" si="5"/>
        <v>2692516491</v>
      </c>
      <c r="Z40" s="32">
        <f>+IF(X40&lt;&gt;0,+(Y40/X40)*100,0)</f>
        <v>1078.3898168231242</v>
      </c>
      <c r="AA40" s="33">
        <f>+AA34+AA39</f>
        <v>249678780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0</v>
      </c>
      <c r="D42" s="43">
        <f>+D25-D40</f>
        <v>0</v>
      </c>
      <c r="E42" s="44">
        <f t="shared" si="6"/>
        <v>715457766</v>
      </c>
      <c r="F42" s="45">
        <f t="shared" si="6"/>
        <v>715457766</v>
      </c>
      <c r="G42" s="45">
        <f t="shared" si="6"/>
        <v>6545277875</v>
      </c>
      <c r="H42" s="45">
        <f t="shared" si="6"/>
        <v>-22762130</v>
      </c>
      <c r="I42" s="45">
        <f t="shared" si="6"/>
        <v>-31201262</v>
      </c>
      <c r="J42" s="45">
        <f t="shared" si="6"/>
        <v>6491314483</v>
      </c>
      <c r="K42" s="45">
        <f t="shared" si="6"/>
        <v>-150721794</v>
      </c>
      <c r="L42" s="45">
        <f t="shared" si="6"/>
        <v>0</v>
      </c>
      <c r="M42" s="45">
        <f t="shared" si="6"/>
        <v>0</v>
      </c>
      <c r="N42" s="45">
        <f t="shared" si="6"/>
        <v>-150721794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52657638</v>
      </c>
      <c r="T42" s="45">
        <f t="shared" si="6"/>
        <v>55519432</v>
      </c>
      <c r="U42" s="45">
        <f t="shared" si="6"/>
        <v>53784464</v>
      </c>
      <c r="V42" s="45">
        <f t="shared" si="6"/>
        <v>161961534</v>
      </c>
      <c r="W42" s="45">
        <f t="shared" si="6"/>
        <v>6502554223</v>
      </c>
      <c r="X42" s="45">
        <f t="shared" si="6"/>
        <v>715456872</v>
      </c>
      <c r="Y42" s="45">
        <f t="shared" si="6"/>
        <v>5787097351</v>
      </c>
      <c r="Z42" s="46">
        <f>+IF(X42&lt;&gt;0,+(Y42/X42)*100,0)</f>
        <v>808.8673933374421</v>
      </c>
      <c r="AA42" s="47">
        <f>+AA25-AA40</f>
        <v>715457766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/>
      <c r="D45" s="18"/>
      <c r="E45" s="19"/>
      <c r="F45" s="20"/>
      <c r="G45" s="20">
        <v>6447069157</v>
      </c>
      <c r="H45" s="20">
        <v>9689105</v>
      </c>
      <c r="I45" s="20">
        <v>25857775</v>
      </c>
      <c r="J45" s="20">
        <v>6482616037</v>
      </c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>
        <v>6482616037</v>
      </c>
      <c r="X45" s="20"/>
      <c r="Y45" s="20">
        <v>6482616037</v>
      </c>
      <c r="Z45" s="48"/>
      <c r="AA45" s="22"/>
    </row>
    <row r="46" spans="1:27" ht="12.75">
      <c r="A46" s="23" t="s">
        <v>67</v>
      </c>
      <c r="B46" s="17"/>
      <c r="C46" s="18"/>
      <c r="D46" s="18"/>
      <c r="E46" s="19"/>
      <c r="F46" s="20"/>
      <c r="G46" s="20">
        <v>270463450</v>
      </c>
      <c r="H46" s="20"/>
      <c r="I46" s="20">
        <v>-25857775</v>
      </c>
      <c r="J46" s="20">
        <v>244605675</v>
      </c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>
        <v>244605675</v>
      </c>
      <c r="X46" s="20"/>
      <c r="Y46" s="20">
        <v>244605675</v>
      </c>
      <c r="Z46" s="48"/>
      <c r="AA46" s="22"/>
    </row>
    <row r="47" spans="1:27" ht="12.75">
      <c r="A47" s="23"/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68</v>
      </c>
      <c r="B48" s="50" t="s">
        <v>64</v>
      </c>
      <c r="C48" s="51">
        <f aca="true" t="shared" si="7" ref="C48:Y48">SUM(C45:C47)</f>
        <v>0</v>
      </c>
      <c r="D48" s="51">
        <f>SUM(D45:D47)</f>
        <v>0</v>
      </c>
      <c r="E48" s="52">
        <f t="shared" si="7"/>
        <v>0</v>
      </c>
      <c r="F48" s="53">
        <f t="shared" si="7"/>
        <v>0</v>
      </c>
      <c r="G48" s="53">
        <f t="shared" si="7"/>
        <v>6717532607</v>
      </c>
      <c r="H48" s="53">
        <f t="shared" si="7"/>
        <v>9689105</v>
      </c>
      <c r="I48" s="53">
        <f t="shared" si="7"/>
        <v>0</v>
      </c>
      <c r="J48" s="53">
        <f t="shared" si="7"/>
        <v>6727221712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6727221712</v>
      </c>
      <c r="X48" s="53">
        <f t="shared" si="7"/>
        <v>0</v>
      </c>
      <c r="Y48" s="53">
        <f t="shared" si="7"/>
        <v>6727221712</v>
      </c>
      <c r="Z48" s="54">
        <f>+IF(X48&lt;&gt;0,+(Y48/X48)*100,0)</f>
        <v>0</v>
      </c>
      <c r="AA48" s="55">
        <f>SUM(AA45:AA47)</f>
        <v>0</v>
      </c>
    </row>
    <row r="49" spans="1:27" ht="12.75">
      <c r="A49" s="56" t="s">
        <v>123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124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125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7" t="s">
        <v>79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126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6914305</v>
      </c>
      <c r="D6" s="18"/>
      <c r="E6" s="19"/>
      <c r="F6" s="20"/>
      <c r="G6" s="20">
        <v>6223099</v>
      </c>
      <c r="H6" s="20">
        <v>-5037805</v>
      </c>
      <c r="I6" s="20">
        <v>2548054</v>
      </c>
      <c r="J6" s="20">
        <v>3733348</v>
      </c>
      <c r="K6" s="20">
        <v>6847877</v>
      </c>
      <c r="L6" s="20">
        <v>-3173474</v>
      </c>
      <c r="M6" s="20">
        <v>9381579</v>
      </c>
      <c r="N6" s="20">
        <v>13055982</v>
      </c>
      <c r="O6" s="20">
        <v>-9231486</v>
      </c>
      <c r="P6" s="20">
        <v>-5002821</v>
      </c>
      <c r="Q6" s="20">
        <v>19269524</v>
      </c>
      <c r="R6" s="20">
        <v>5035217</v>
      </c>
      <c r="S6" s="20">
        <v>-12781978</v>
      </c>
      <c r="T6" s="20">
        <v>28754</v>
      </c>
      <c r="U6" s="20">
        <v>18638918</v>
      </c>
      <c r="V6" s="20">
        <v>5885694</v>
      </c>
      <c r="W6" s="20">
        <v>27710241</v>
      </c>
      <c r="X6" s="20"/>
      <c r="Y6" s="20">
        <v>27710241</v>
      </c>
      <c r="Z6" s="21"/>
      <c r="AA6" s="22"/>
    </row>
    <row r="7" spans="1:27" ht="12.75">
      <c r="A7" s="23" t="s">
        <v>34</v>
      </c>
      <c r="B7" s="17"/>
      <c r="C7" s="18">
        <v>57134917</v>
      </c>
      <c r="D7" s="18"/>
      <c r="E7" s="19">
        <v>62382036</v>
      </c>
      <c r="F7" s="20">
        <v>62382036</v>
      </c>
      <c r="G7" s="20">
        <v>20288293</v>
      </c>
      <c r="H7" s="20">
        <v>292090</v>
      </c>
      <c r="I7" s="20">
        <v>77999406</v>
      </c>
      <c r="J7" s="20">
        <v>98579789</v>
      </c>
      <c r="K7" s="20">
        <v>-14730346</v>
      </c>
      <c r="L7" s="20">
        <v>-8088402</v>
      </c>
      <c r="M7" s="20">
        <v>14971569</v>
      </c>
      <c r="N7" s="20">
        <v>-7847179</v>
      </c>
      <c r="O7" s="20">
        <v>266724</v>
      </c>
      <c r="P7" s="20"/>
      <c r="Q7" s="20">
        <v>-10189648</v>
      </c>
      <c r="R7" s="20">
        <v>-9922924</v>
      </c>
      <c r="S7" s="20">
        <v>10189048</v>
      </c>
      <c r="T7" s="20"/>
      <c r="U7" s="20">
        <v>-25864782</v>
      </c>
      <c r="V7" s="20">
        <v>-15675734</v>
      </c>
      <c r="W7" s="20">
        <v>65133952</v>
      </c>
      <c r="X7" s="20">
        <v>62382036</v>
      </c>
      <c r="Y7" s="20">
        <v>2751916</v>
      </c>
      <c r="Z7" s="21">
        <v>4.41</v>
      </c>
      <c r="AA7" s="22">
        <v>62382036</v>
      </c>
    </row>
    <row r="8" spans="1:27" ht="12.75">
      <c r="A8" s="23" t="s">
        <v>35</v>
      </c>
      <c r="B8" s="17"/>
      <c r="C8" s="18">
        <v>19224680</v>
      </c>
      <c r="D8" s="18"/>
      <c r="E8" s="19">
        <v>2754504</v>
      </c>
      <c r="F8" s="20">
        <v>2754504</v>
      </c>
      <c r="G8" s="20">
        <v>-1400312</v>
      </c>
      <c r="H8" s="20">
        <v>905887</v>
      </c>
      <c r="I8" s="20">
        <v>21251078</v>
      </c>
      <c r="J8" s="20">
        <v>20756653</v>
      </c>
      <c r="K8" s="20">
        <v>-184619</v>
      </c>
      <c r="L8" s="20">
        <v>605217</v>
      </c>
      <c r="M8" s="20">
        <v>-2156508</v>
      </c>
      <c r="N8" s="20">
        <v>-1735910</v>
      </c>
      <c r="O8" s="20">
        <v>1102666</v>
      </c>
      <c r="P8" s="20">
        <v>-203149</v>
      </c>
      <c r="Q8" s="20">
        <v>795469</v>
      </c>
      <c r="R8" s="20">
        <v>1694986</v>
      </c>
      <c r="S8" s="20">
        <v>994785</v>
      </c>
      <c r="T8" s="20">
        <v>-28754</v>
      </c>
      <c r="U8" s="20">
        <v>766321</v>
      </c>
      <c r="V8" s="20">
        <v>1732352</v>
      </c>
      <c r="W8" s="20">
        <v>22448081</v>
      </c>
      <c r="X8" s="20">
        <v>2754504</v>
      </c>
      <c r="Y8" s="20">
        <v>19693577</v>
      </c>
      <c r="Z8" s="21">
        <v>714.96</v>
      </c>
      <c r="AA8" s="22">
        <v>2754504</v>
      </c>
    </row>
    <row r="9" spans="1:27" ht="12.75">
      <c r="A9" s="23" t="s">
        <v>36</v>
      </c>
      <c r="B9" s="17"/>
      <c r="C9" s="18">
        <v>4709595</v>
      </c>
      <c r="D9" s="18"/>
      <c r="E9" s="19">
        <v>16212305</v>
      </c>
      <c r="F9" s="20">
        <v>16212305</v>
      </c>
      <c r="G9" s="20">
        <v>-191658</v>
      </c>
      <c r="H9" s="20">
        <v>146674</v>
      </c>
      <c r="I9" s="20">
        <v>5442582</v>
      </c>
      <c r="J9" s="20">
        <v>5397598</v>
      </c>
      <c r="K9" s="20">
        <v>120455</v>
      </c>
      <c r="L9" s="20">
        <v>409820</v>
      </c>
      <c r="M9" s="20">
        <v>-437467</v>
      </c>
      <c r="N9" s="20">
        <v>92808</v>
      </c>
      <c r="O9" s="20">
        <v>32666</v>
      </c>
      <c r="P9" s="20">
        <v>173244</v>
      </c>
      <c r="Q9" s="20">
        <v>-318619</v>
      </c>
      <c r="R9" s="20">
        <v>-112709</v>
      </c>
      <c r="S9" s="20">
        <v>-307707</v>
      </c>
      <c r="T9" s="20">
        <v>1926</v>
      </c>
      <c r="U9" s="20">
        <v>-108994</v>
      </c>
      <c r="V9" s="20">
        <v>-414775</v>
      </c>
      <c r="W9" s="20">
        <v>4962922</v>
      </c>
      <c r="X9" s="20">
        <v>16212305</v>
      </c>
      <c r="Y9" s="20">
        <v>-11249383</v>
      </c>
      <c r="Z9" s="21">
        <v>-69.39</v>
      </c>
      <c r="AA9" s="22">
        <v>16212305</v>
      </c>
    </row>
    <row r="10" spans="1:27" ht="12.7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2.75">
      <c r="A11" s="23" t="s">
        <v>38</v>
      </c>
      <c r="B11" s="17"/>
      <c r="C11" s="18">
        <v>8091</v>
      </c>
      <c r="D11" s="18"/>
      <c r="E11" s="19"/>
      <c r="F11" s="20"/>
      <c r="G11" s="20"/>
      <c r="H11" s="20"/>
      <c r="I11" s="20">
        <v>8091</v>
      </c>
      <c r="J11" s="20">
        <v>8091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>
        <v>1496</v>
      </c>
      <c r="V11" s="20">
        <v>1496</v>
      </c>
      <c r="W11" s="20">
        <v>9587</v>
      </c>
      <c r="X11" s="20"/>
      <c r="Y11" s="20">
        <v>9587</v>
      </c>
      <c r="Z11" s="21"/>
      <c r="AA11" s="22"/>
    </row>
    <row r="12" spans="1:27" ht="12.75">
      <c r="A12" s="27" t="s">
        <v>39</v>
      </c>
      <c r="B12" s="28"/>
      <c r="C12" s="29">
        <f aca="true" t="shared" si="0" ref="C12:Y12">SUM(C6:C11)</f>
        <v>87991588</v>
      </c>
      <c r="D12" s="29">
        <f>SUM(D6:D11)</f>
        <v>0</v>
      </c>
      <c r="E12" s="30">
        <f t="shared" si="0"/>
        <v>81348845</v>
      </c>
      <c r="F12" s="31">
        <f t="shared" si="0"/>
        <v>81348845</v>
      </c>
      <c r="G12" s="31">
        <f t="shared" si="0"/>
        <v>24919422</v>
      </c>
      <c r="H12" s="31">
        <f t="shared" si="0"/>
        <v>-3693154</v>
      </c>
      <c r="I12" s="31">
        <f t="shared" si="0"/>
        <v>107249211</v>
      </c>
      <c r="J12" s="31">
        <f t="shared" si="0"/>
        <v>128475479</v>
      </c>
      <c r="K12" s="31">
        <f t="shared" si="0"/>
        <v>-7946633</v>
      </c>
      <c r="L12" s="31">
        <f t="shared" si="0"/>
        <v>-10246839</v>
      </c>
      <c r="M12" s="31">
        <f t="shared" si="0"/>
        <v>21759173</v>
      </c>
      <c r="N12" s="31">
        <f t="shared" si="0"/>
        <v>3565701</v>
      </c>
      <c r="O12" s="31">
        <f t="shared" si="0"/>
        <v>-7829430</v>
      </c>
      <c r="P12" s="31">
        <f t="shared" si="0"/>
        <v>-5032726</v>
      </c>
      <c r="Q12" s="31">
        <f t="shared" si="0"/>
        <v>9556726</v>
      </c>
      <c r="R12" s="31">
        <f t="shared" si="0"/>
        <v>-3305430</v>
      </c>
      <c r="S12" s="31">
        <f t="shared" si="0"/>
        <v>-1905852</v>
      </c>
      <c r="T12" s="31">
        <f t="shared" si="0"/>
        <v>1926</v>
      </c>
      <c r="U12" s="31">
        <f t="shared" si="0"/>
        <v>-6567041</v>
      </c>
      <c r="V12" s="31">
        <f t="shared" si="0"/>
        <v>-8470967</v>
      </c>
      <c r="W12" s="31">
        <f t="shared" si="0"/>
        <v>120264783</v>
      </c>
      <c r="X12" s="31">
        <f t="shared" si="0"/>
        <v>81348845</v>
      </c>
      <c r="Y12" s="31">
        <f t="shared" si="0"/>
        <v>38915938</v>
      </c>
      <c r="Z12" s="32">
        <f>+IF(X12&lt;&gt;0,+(Y12/X12)*100,0)</f>
        <v>47.838341158992485</v>
      </c>
      <c r="AA12" s="33">
        <f>SUM(AA6:AA11)</f>
        <v>81348845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2.7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2.75">
      <c r="A17" s="23" t="s">
        <v>43</v>
      </c>
      <c r="B17" s="17"/>
      <c r="C17" s="18"/>
      <c r="D17" s="18"/>
      <c r="E17" s="19">
        <v>5251600</v>
      </c>
      <c r="F17" s="20">
        <v>5251600</v>
      </c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>
        <v>5251600</v>
      </c>
      <c r="Y17" s="20">
        <v>-5251600</v>
      </c>
      <c r="Z17" s="21">
        <v>-100</v>
      </c>
      <c r="AA17" s="22">
        <v>5251600</v>
      </c>
    </row>
    <row r="18" spans="1:27" ht="12.7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>
        <v>141109469</v>
      </c>
      <c r="D19" s="18"/>
      <c r="E19" s="19">
        <v>140079374</v>
      </c>
      <c r="F19" s="20">
        <v>143760374</v>
      </c>
      <c r="G19" s="20">
        <v>1096747</v>
      </c>
      <c r="H19" s="20">
        <v>2240661</v>
      </c>
      <c r="I19" s="20">
        <v>146261758</v>
      </c>
      <c r="J19" s="20">
        <v>149599166</v>
      </c>
      <c r="K19" s="20">
        <v>3200722</v>
      </c>
      <c r="L19" s="20">
        <v>5093107</v>
      </c>
      <c r="M19" s="20">
        <v>3356781</v>
      </c>
      <c r="N19" s="20">
        <v>11650610</v>
      </c>
      <c r="O19" s="20">
        <v>1288924</v>
      </c>
      <c r="P19" s="20">
        <v>1507152</v>
      </c>
      <c r="Q19" s="20">
        <v>1247384</v>
      </c>
      <c r="R19" s="20">
        <v>4043460</v>
      </c>
      <c r="S19" s="20"/>
      <c r="T19" s="20"/>
      <c r="U19" s="20">
        <v>891096</v>
      </c>
      <c r="V19" s="20">
        <v>891096</v>
      </c>
      <c r="W19" s="20">
        <v>166184332</v>
      </c>
      <c r="X19" s="20">
        <v>143760374</v>
      </c>
      <c r="Y19" s="20">
        <v>22423958</v>
      </c>
      <c r="Z19" s="21">
        <v>15.6</v>
      </c>
      <c r="AA19" s="22">
        <v>143760374</v>
      </c>
    </row>
    <row r="20" spans="1:27" ht="12.75">
      <c r="A20" s="23"/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46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2.75">
      <c r="A22" s="23" t="s">
        <v>47</v>
      </c>
      <c r="B22" s="17"/>
      <c r="C22" s="18">
        <v>409323</v>
      </c>
      <c r="D22" s="18"/>
      <c r="E22" s="19"/>
      <c r="F22" s="20">
        <v>2100000</v>
      </c>
      <c r="G22" s="20"/>
      <c r="H22" s="20"/>
      <c r="I22" s="20">
        <v>409323</v>
      </c>
      <c r="J22" s="20">
        <v>409323</v>
      </c>
      <c r="K22" s="20"/>
      <c r="L22" s="20"/>
      <c r="M22" s="20"/>
      <c r="N22" s="20"/>
      <c r="O22" s="20">
        <v>274575</v>
      </c>
      <c r="P22" s="20"/>
      <c r="Q22" s="20"/>
      <c r="R22" s="20">
        <v>274575</v>
      </c>
      <c r="S22" s="20"/>
      <c r="T22" s="20"/>
      <c r="U22" s="20"/>
      <c r="V22" s="20"/>
      <c r="W22" s="20">
        <v>683898</v>
      </c>
      <c r="X22" s="20">
        <v>2100000</v>
      </c>
      <c r="Y22" s="20">
        <v>-1416102</v>
      </c>
      <c r="Z22" s="21">
        <v>-67.43</v>
      </c>
      <c r="AA22" s="22">
        <v>2100000</v>
      </c>
    </row>
    <row r="23" spans="1:27" ht="12.75">
      <c r="A23" s="23" t="s">
        <v>48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2.75">
      <c r="A24" s="27" t="s">
        <v>49</v>
      </c>
      <c r="B24" s="35"/>
      <c r="C24" s="29">
        <f aca="true" t="shared" si="1" ref="C24:Y24">SUM(C15:C23)</f>
        <v>141518792</v>
      </c>
      <c r="D24" s="29">
        <f>SUM(D15:D23)</f>
        <v>0</v>
      </c>
      <c r="E24" s="36">
        <f t="shared" si="1"/>
        <v>145330974</v>
      </c>
      <c r="F24" s="37">
        <f t="shared" si="1"/>
        <v>151111974</v>
      </c>
      <c r="G24" s="37">
        <f t="shared" si="1"/>
        <v>1096747</v>
      </c>
      <c r="H24" s="37">
        <f t="shared" si="1"/>
        <v>2240661</v>
      </c>
      <c r="I24" s="37">
        <f t="shared" si="1"/>
        <v>146671081</v>
      </c>
      <c r="J24" s="37">
        <f t="shared" si="1"/>
        <v>150008489</v>
      </c>
      <c r="K24" s="37">
        <f t="shared" si="1"/>
        <v>3200722</v>
      </c>
      <c r="L24" s="37">
        <f t="shared" si="1"/>
        <v>5093107</v>
      </c>
      <c r="M24" s="37">
        <f t="shared" si="1"/>
        <v>3356781</v>
      </c>
      <c r="N24" s="37">
        <f t="shared" si="1"/>
        <v>11650610</v>
      </c>
      <c r="O24" s="37">
        <f t="shared" si="1"/>
        <v>1563499</v>
      </c>
      <c r="P24" s="37">
        <f t="shared" si="1"/>
        <v>1507152</v>
      </c>
      <c r="Q24" s="37">
        <f t="shared" si="1"/>
        <v>1247384</v>
      </c>
      <c r="R24" s="37">
        <f t="shared" si="1"/>
        <v>4318035</v>
      </c>
      <c r="S24" s="37">
        <f t="shared" si="1"/>
        <v>0</v>
      </c>
      <c r="T24" s="37">
        <f t="shared" si="1"/>
        <v>0</v>
      </c>
      <c r="U24" s="37">
        <f t="shared" si="1"/>
        <v>891096</v>
      </c>
      <c r="V24" s="37">
        <f t="shared" si="1"/>
        <v>891096</v>
      </c>
      <c r="W24" s="37">
        <f t="shared" si="1"/>
        <v>166868230</v>
      </c>
      <c r="X24" s="37">
        <f t="shared" si="1"/>
        <v>151111974</v>
      </c>
      <c r="Y24" s="37">
        <f t="shared" si="1"/>
        <v>15756256</v>
      </c>
      <c r="Z24" s="38">
        <f>+IF(X24&lt;&gt;0,+(Y24/X24)*100,0)</f>
        <v>10.426874577126496</v>
      </c>
      <c r="AA24" s="39">
        <f>SUM(AA15:AA23)</f>
        <v>151111974</v>
      </c>
    </row>
    <row r="25" spans="1:27" ht="12.75">
      <c r="A25" s="27" t="s">
        <v>50</v>
      </c>
      <c r="B25" s="28"/>
      <c r="C25" s="29">
        <f aca="true" t="shared" si="2" ref="C25:Y25">+C12+C24</f>
        <v>229510380</v>
      </c>
      <c r="D25" s="29">
        <f>+D12+D24</f>
        <v>0</v>
      </c>
      <c r="E25" s="30">
        <f t="shared" si="2"/>
        <v>226679819</v>
      </c>
      <c r="F25" s="31">
        <f t="shared" si="2"/>
        <v>232460819</v>
      </c>
      <c r="G25" s="31">
        <f t="shared" si="2"/>
        <v>26016169</v>
      </c>
      <c r="H25" s="31">
        <f t="shared" si="2"/>
        <v>-1452493</v>
      </c>
      <c r="I25" s="31">
        <f t="shared" si="2"/>
        <v>253920292</v>
      </c>
      <c r="J25" s="31">
        <f t="shared" si="2"/>
        <v>278483968</v>
      </c>
      <c r="K25" s="31">
        <f t="shared" si="2"/>
        <v>-4745911</v>
      </c>
      <c r="L25" s="31">
        <f t="shared" si="2"/>
        <v>-5153732</v>
      </c>
      <c r="M25" s="31">
        <f t="shared" si="2"/>
        <v>25115954</v>
      </c>
      <c r="N25" s="31">
        <f t="shared" si="2"/>
        <v>15216311</v>
      </c>
      <c r="O25" s="31">
        <f t="shared" si="2"/>
        <v>-6265931</v>
      </c>
      <c r="P25" s="31">
        <f t="shared" si="2"/>
        <v>-3525574</v>
      </c>
      <c r="Q25" s="31">
        <f t="shared" si="2"/>
        <v>10804110</v>
      </c>
      <c r="R25" s="31">
        <f t="shared" si="2"/>
        <v>1012605</v>
      </c>
      <c r="S25" s="31">
        <f t="shared" si="2"/>
        <v>-1905852</v>
      </c>
      <c r="T25" s="31">
        <f t="shared" si="2"/>
        <v>1926</v>
      </c>
      <c r="U25" s="31">
        <f t="shared" si="2"/>
        <v>-5675945</v>
      </c>
      <c r="V25" s="31">
        <f t="shared" si="2"/>
        <v>-7579871</v>
      </c>
      <c r="W25" s="31">
        <f t="shared" si="2"/>
        <v>287133013</v>
      </c>
      <c r="X25" s="31">
        <f t="shared" si="2"/>
        <v>232460819</v>
      </c>
      <c r="Y25" s="31">
        <f t="shared" si="2"/>
        <v>54672194</v>
      </c>
      <c r="Z25" s="32">
        <f>+IF(X25&lt;&gt;0,+(Y25/X25)*100,0)</f>
        <v>23.518885563248404</v>
      </c>
      <c r="AA25" s="33">
        <f>+AA12+AA24</f>
        <v>232460819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51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52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53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54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2.75">
      <c r="A31" s="23" t="s">
        <v>55</v>
      </c>
      <c r="B31" s="17"/>
      <c r="C31" s="18">
        <v>71200</v>
      </c>
      <c r="D31" s="18"/>
      <c r="E31" s="19"/>
      <c r="F31" s="20"/>
      <c r="G31" s="20"/>
      <c r="H31" s="20"/>
      <c r="I31" s="20">
        <v>71200</v>
      </c>
      <c r="J31" s="20">
        <v>71200</v>
      </c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>
        <v>71200</v>
      </c>
      <c r="X31" s="20"/>
      <c r="Y31" s="20">
        <v>71200</v>
      </c>
      <c r="Z31" s="21"/>
      <c r="AA31" s="22"/>
    </row>
    <row r="32" spans="1:27" ht="12.75">
      <c r="A32" s="23" t="s">
        <v>56</v>
      </c>
      <c r="B32" s="17"/>
      <c r="C32" s="18">
        <v>13088366</v>
      </c>
      <c r="D32" s="18"/>
      <c r="E32" s="19">
        <v>4868600</v>
      </c>
      <c r="F32" s="20">
        <v>4868600</v>
      </c>
      <c r="G32" s="20">
        <v>3244888</v>
      </c>
      <c r="H32" s="20">
        <v>3387189</v>
      </c>
      <c r="I32" s="20">
        <v>19915047</v>
      </c>
      <c r="J32" s="20">
        <v>26547124</v>
      </c>
      <c r="K32" s="20">
        <v>877180</v>
      </c>
      <c r="L32" s="20">
        <v>1886328</v>
      </c>
      <c r="M32" s="20">
        <v>10644793</v>
      </c>
      <c r="N32" s="20">
        <v>13408301</v>
      </c>
      <c r="O32" s="20">
        <v>-411174</v>
      </c>
      <c r="P32" s="20">
        <v>3378540</v>
      </c>
      <c r="Q32" s="20">
        <v>-1519052</v>
      </c>
      <c r="R32" s="20">
        <v>1448314</v>
      </c>
      <c r="S32" s="20">
        <v>2174927</v>
      </c>
      <c r="T32" s="20">
        <v>162767</v>
      </c>
      <c r="U32" s="20">
        <v>-25591545</v>
      </c>
      <c r="V32" s="20">
        <v>-23253851</v>
      </c>
      <c r="W32" s="20">
        <v>18149888</v>
      </c>
      <c r="X32" s="20">
        <v>4868600</v>
      </c>
      <c r="Y32" s="20">
        <v>13281288</v>
      </c>
      <c r="Z32" s="21">
        <v>272.79</v>
      </c>
      <c r="AA32" s="22">
        <v>4868600</v>
      </c>
    </row>
    <row r="33" spans="1:27" ht="12.75">
      <c r="A33" s="23" t="s">
        <v>57</v>
      </c>
      <c r="B33" s="17"/>
      <c r="C33" s="18"/>
      <c r="D33" s="18"/>
      <c r="E33" s="19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1"/>
      <c r="AA33" s="22"/>
    </row>
    <row r="34" spans="1:27" ht="12.75">
      <c r="A34" s="27" t="s">
        <v>58</v>
      </c>
      <c r="B34" s="28"/>
      <c r="C34" s="29">
        <f aca="true" t="shared" si="3" ref="C34:Y34">SUM(C29:C33)</f>
        <v>13159566</v>
      </c>
      <c r="D34" s="29">
        <f>SUM(D29:D33)</f>
        <v>0</v>
      </c>
      <c r="E34" s="30">
        <f t="shared" si="3"/>
        <v>4868600</v>
      </c>
      <c r="F34" s="31">
        <f t="shared" si="3"/>
        <v>4868600</v>
      </c>
      <c r="G34" s="31">
        <f t="shared" si="3"/>
        <v>3244888</v>
      </c>
      <c r="H34" s="31">
        <f t="shared" si="3"/>
        <v>3387189</v>
      </c>
      <c r="I34" s="31">
        <f t="shared" si="3"/>
        <v>19986247</v>
      </c>
      <c r="J34" s="31">
        <f t="shared" si="3"/>
        <v>26618324</v>
      </c>
      <c r="K34" s="31">
        <f t="shared" si="3"/>
        <v>877180</v>
      </c>
      <c r="L34" s="31">
        <f t="shared" si="3"/>
        <v>1886328</v>
      </c>
      <c r="M34" s="31">
        <f t="shared" si="3"/>
        <v>10644793</v>
      </c>
      <c r="N34" s="31">
        <f t="shared" si="3"/>
        <v>13408301</v>
      </c>
      <c r="O34" s="31">
        <f t="shared" si="3"/>
        <v>-411174</v>
      </c>
      <c r="P34" s="31">
        <f t="shared" si="3"/>
        <v>3378540</v>
      </c>
      <c r="Q34" s="31">
        <f t="shared" si="3"/>
        <v>-1519052</v>
      </c>
      <c r="R34" s="31">
        <f t="shared" si="3"/>
        <v>1448314</v>
      </c>
      <c r="S34" s="31">
        <f t="shared" si="3"/>
        <v>2174927</v>
      </c>
      <c r="T34" s="31">
        <f t="shared" si="3"/>
        <v>162767</v>
      </c>
      <c r="U34" s="31">
        <f t="shared" si="3"/>
        <v>-25591545</v>
      </c>
      <c r="V34" s="31">
        <f t="shared" si="3"/>
        <v>-23253851</v>
      </c>
      <c r="W34" s="31">
        <f t="shared" si="3"/>
        <v>18221088</v>
      </c>
      <c r="X34" s="31">
        <f t="shared" si="3"/>
        <v>4868600</v>
      </c>
      <c r="Y34" s="31">
        <f t="shared" si="3"/>
        <v>13352488</v>
      </c>
      <c r="Z34" s="32">
        <f>+IF(X34&lt;&gt;0,+(Y34/X34)*100,0)</f>
        <v>274.2572402744115</v>
      </c>
      <c r="AA34" s="33">
        <f>SUM(AA29:AA33)</f>
        <v>4868600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59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60</v>
      </c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2.75">
      <c r="A38" s="23" t="s">
        <v>57</v>
      </c>
      <c r="B38" s="17"/>
      <c r="C38" s="18">
        <v>2590571</v>
      </c>
      <c r="D38" s="18"/>
      <c r="E38" s="19">
        <v>2080000</v>
      </c>
      <c r="F38" s="20">
        <v>2080000</v>
      </c>
      <c r="G38" s="20"/>
      <c r="H38" s="20"/>
      <c r="I38" s="20">
        <v>2590571</v>
      </c>
      <c r="J38" s="20">
        <v>2590571</v>
      </c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>
        <v>2590571</v>
      </c>
      <c r="X38" s="20">
        <v>2080000</v>
      </c>
      <c r="Y38" s="20">
        <v>510571</v>
      </c>
      <c r="Z38" s="21">
        <v>24.55</v>
      </c>
      <c r="AA38" s="22">
        <v>2080000</v>
      </c>
    </row>
    <row r="39" spans="1:27" ht="12.75">
      <c r="A39" s="27" t="s">
        <v>61</v>
      </c>
      <c r="B39" s="35"/>
      <c r="C39" s="29">
        <f aca="true" t="shared" si="4" ref="C39:Y39">SUM(C37:C38)</f>
        <v>2590571</v>
      </c>
      <c r="D39" s="29">
        <f>SUM(D37:D38)</f>
        <v>0</v>
      </c>
      <c r="E39" s="36">
        <f t="shared" si="4"/>
        <v>2080000</v>
      </c>
      <c r="F39" s="37">
        <f t="shared" si="4"/>
        <v>2080000</v>
      </c>
      <c r="G39" s="37">
        <f t="shared" si="4"/>
        <v>0</v>
      </c>
      <c r="H39" s="37">
        <f t="shared" si="4"/>
        <v>0</v>
      </c>
      <c r="I39" s="37">
        <f t="shared" si="4"/>
        <v>2590571</v>
      </c>
      <c r="J39" s="37">
        <f t="shared" si="4"/>
        <v>2590571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2590571</v>
      </c>
      <c r="X39" s="37">
        <f t="shared" si="4"/>
        <v>2080000</v>
      </c>
      <c r="Y39" s="37">
        <f t="shared" si="4"/>
        <v>510571</v>
      </c>
      <c r="Z39" s="38">
        <f>+IF(X39&lt;&gt;0,+(Y39/X39)*100,0)</f>
        <v>24.54668269230769</v>
      </c>
      <c r="AA39" s="39">
        <f>SUM(AA37:AA38)</f>
        <v>2080000</v>
      </c>
    </row>
    <row r="40" spans="1:27" ht="12.75">
      <c r="A40" s="27" t="s">
        <v>62</v>
      </c>
      <c r="B40" s="28"/>
      <c r="C40" s="29">
        <f aca="true" t="shared" si="5" ref="C40:Y40">+C34+C39</f>
        <v>15750137</v>
      </c>
      <c r="D40" s="29">
        <f>+D34+D39</f>
        <v>0</v>
      </c>
      <c r="E40" s="30">
        <f t="shared" si="5"/>
        <v>6948600</v>
      </c>
      <c r="F40" s="31">
        <f t="shared" si="5"/>
        <v>6948600</v>
      </c>
      <c r="G40" s="31">
        <f t="shared" si="5"/>
        <v>3244888</v>
      </c>
      <c r="H40" s="31">
        <f t="shared" si="5"/>
        <v>3387189</v>
      </c>
      <c r="I40" s="31">
        <f t="shared" si="5"/>
        <v>22576818</v>
      </c>
      <c r="J40" s="31">
        <f t="shared" si="5"/>
        <v>29208895</v>
      </c>
      <c r="K40" s="31">
        <f t="shared" si="5"/>
        <v>877180</v>
      </c>
      <c r="L40" s="31">
        <f t="shared" si="5"/>
        <v>1886328</v>
      </c>
      <c r="M40" s="31">
        <f t="shared" si="5"/>
        <v>10644793</v>
      </c>
      <c r="N40" s="31">
        <f t="shared" si="5"/>
        <v>13408301</v>
      </c>
      <c r="O40" s="31">
        <f t="shared" si="5"/>
        <v>-411174</v>
      </c>
      <c r="P40" s="31">
        <f t="shared" si="5"/>
        <v>3378540</v>
      </c>
      <c r="Q40" s="31">
        <f t="shared" si="5"/>
        <v>-1519052</v>
      </c>
      <c r="R40" s="31">
        <f t="shared" si="5"/>
        <v>1448314</v>
      </c>
      <c r="S40" s="31">
        <f t="shared" si="5"/>
        <v>2174927</v>
      </c>
      <c r="T40" s="31">
        <f t="shared" si="5"/>
        <v>162767</v>
      </c>
      <c r="U40" s="31">
        <f t="shared" si="5"/>
        <v>-25591545</v>
      </c>
      <c r="V40" s="31">
        <f t="shared" si="5"/>
        <v>-23253851</v>
      </c>
      <c r="W40" s="31">
        <f t="shared" si="5"/>
        <v>20811659</v>
      </c>
      <c r="X40" s="31">
        <f t="shared" si="5"/>
        <v>6948600</v>
      </c>
      <c r="Y40" s="31">
        <f t="shared" si="5"/>
        <v>13863059</v>
      </c>
      <c r="Z40" s="32">
        <f>+IF(X40&lt;&gt;0,+(Y40/X40)*100,0)</f>
        <v>199.50866361569237</v>
      </c>
      <c r="AA40" s="33">
        <f>+AA34+AA39</f>
        <v>6948600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213760243</v>
      </c>
      <c r="D42" s="43">
        <f>+D25-D40</f>
        <v>0</v>
      </c>
      <c r="E42" s="44">
        <f t="shared" si="6"/>
        <v>219731219</v>
      </c>
      <c r="F42" s="45">
        <f t="shared" si="6"/>
        <v>225512219</v>
      </c>
      <c r="G42" s="45">
        <f t="shared" si="6"/>
        <v>22771281</v>
      </c>
      <c r="H42" s="45">
        <f t="shared" si="6"/>
        <v>-4839682</v>
      </c>
      <c r="I42" s="45">
        <f t="shared" si="6"/>
        <v>231343474</v>
      </c>
      <c r="J42" s="45">
        <f t="shared" si="6"/>
        <v>249275073</v>
      </c>
      <c r="K42" s="45">
        <f t="shared" si="6"/>
        <v>-5623091</v>
      </c>
      <c r="L42" s="45">
        <f t="shared" si="6"/>
        <v>-7040060</v>
      </c>
      <c r="M42" s="45">
        <f t="shared" si="6"/>
        <v>14471161</v>
      </c>
      <c r="N42" s="45">
        <f t="shared" si="6"/>
        <v>1808010</v>
      </c>
      <c r="O42" s="45">
        <f t="shared" si="6"/>
        <v>-5854757</v>
      </c>
      <c r="P42" s="45">
        <f t="shared" si="6"/>
        <v>-6904114</v>
      </c>
      <c r="Q42" s="45">
        <f t="shared" si="6"/>
        <v>12323162</v>
      </c>
      <c r="R42" s="45">
        <f t="shared" si="6"/>
        <v>-435709</v>
      </c>
      <c r="S42" s="45">
        <f t="shared" si="6"/>
        <v>-4080779</v>
      </c>
      <c r="T42" s="45">
        <f t="shared" si="6"/>
        <v>-160841</v>
      </c>
      <c r="U42" s="45">
        <f t="shared" si="6"/>
        <v>19915600</v>
      </c>
      <c r="V42" s="45">
        <f t="shared" si="6"/>
        <v>15673980</v>
      </c>
      <c r="W42" s="45">
        <f t="shared" si="6"/>
        <v>266321354</v>
      </c>
      <c r="X42" s="45">
        <f t="shared" si="6"/>
        <v>225512219</v>
      </c>
      <c r="Y42" s="45">
        <f t="shared" si="6"/>
        <v>40809135</v>
      </c>
      <c r="Z42" s="46">
        <f>+IF(X42&lt;&gt;0,+(Y42/X42)*100,0)</f>
        <v>18.096196818497006</v>
      </c>
      <c r="AA42" s="47">
        <f>+AA25-AA40</f>
        <v>225512219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186623028</v>
      </c>
      <c r="D45" s="18"/>
      <c r="E45" s="19">
        <v>201072509</v>
      </c>
      <c r="F45" s="20">
        <v>221727227</v>
      </c>
      <c r="G45" s="20">
        <v>4</v>
      </c>
      <c r="H45" s="20"/>
      <c r="I45" s="20">
        <v>213785831</v>
      </c>
      <c r="J45" s="20">
        <v>213785835</v>
      </c>
      <c r="K45" s="20">
        <v>6</v>
      </c>
      <c r="L45" s="20"/>
      <c r="M45" s="20">
        <v>1</v>
      </c>
      <c r="N45" s="20">
        <v>7</v>
      </c>
      <c r="O45" s="20">
        <v>-1</v>
      </c>
      <c r="P45" s="20">
        <v>6</v>
      </c>
      <c r="Q45" s="20">
        <v>1</v>
      </c>
      <c r="R45" s="20">
        <v>6</v>
      </c>
      <c r="S45" s="20">
        <v>-1</v>
      </c>
      <c r="T45" s="20"/>
      <c r="U45" s="20">
        <v>43</v>
      </c>
      <c r="V45" s="20">
        <v>42</v>
      </c>
      <c r="W45" s="20">
        <v>213785890</v>
      </c>
      <c r="X45" s="20">
        <v>218212133</v>
      </c>
      <c r="Y45" s="20">
        <v>-4426243</v>
      </c>
      <c r="Z45" s="48">
        <v>-2.03</v>
      </c>
      <c r="AA45" s="22">
        <v>221727227</v>
      </c>
    </row>
    <row r="46" spans="1:27" ht="12.7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2.75">
      <c r="A47" s="23"/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68</v>
      </c>
      <c r="B48" s="50" t="s">
        <v>64</v>
      </c>
      <c r="C48" s="51">
        <f aca="true" t="shared" si="7" ref="C48:Y48">SUM(C45:C47)</f>
        <v>186623028</v>
      </c>
      <c r="D48" s="51">
        <f>SUM(D45:D47)</f>
        <v>0</v>
      </c>
      <c r="E48" s="52">
        <f t="shared" si="7"/>
        <v>201072509</v>
      </c>
      <c r="F48" s="53">
        <f t="shared" si="7"/>
        <v>221727227</v>
      </c>
      <c r="G48" s="53">
        <f t="shared" si="7"/>
        <v>4</v>
      </c>
      <c r="H48" s="53">
        <f t="shared" si="7"/>
        <v>0</v>
      </c>
      <c r="I48" s="53">
        <f t="shared" si="7"/>
        <v>213785831</v>
      </c>
      <c r="J48" s="53">
        <f t="shared" si="7"/>
        <v>213785835</v>
      </c>
      <c r="K48" s="53">
        <f t="shared" si="7"/>
        <v>6</v>
      </c>
      <c r="L48" s="53">
        <f t="shared" si="7"/>
        <v>0</v>
      </c>
      <c r="M48" s="53">
        <f t="shared" si="7"/>
        <v>1</v>
      </c>
      <c r="N48" s="53">
        <f t="shared" si="7"/>
        <v>7</v>
      </c>
      <c r="O48" s="53">
        <f t="shared" si="7"/>
        <v>-1</v>
      </c>
      <c r="P48" s="53">
        <f t="shared" si="7"/>
        <v>6</v>
      </c>
      <c r="Q48" s="53">
        <f t="shared" si="7"/>
        <v>1</v>
      </c>
      <c r="R48" s="53">
        <f t="shared" si="7"/>
        <v>6</v>
      </c>
      <c r="S48" s="53">
        <f t="shared" si="7"/>
        <v>-1</v>
      </c>
      <c r="T48" s="53">
        <f t="shared" si="7"/>
        <v>0</v>
      </c>
      <c r="U48" s="53">
        <f t="shared" si="7"/>
        <v>43</v>
      </c>
      <c r="V48" s="53">
        <f t="shared" si="7"/>
        <v>42</v>
      </c>
      <c r="W48" s="53">
        <f t="shared" si="7"/>
        <v>213785890</v>
      </c>
      <c r="X48" s="53">
        <f t="shared" si="7"/>
        <v>218212133</v>
      </c>
      <c r="Y48" s="53">
        <f t="shared" si="7"/>
        <v>-4426243</v>
      </c>
      <c r="Z48" s="54">
        <f>+IF(X48&lt;&gt;0,+(Y48/X48)*100,0)</f>
        <v>-2.028412874732314</v>
      </c>
      <c r="AA48" s="55">
        <f>SUM(AA45:AA47)</f>
        <v>221727227</v>
      </c>
    </row>
    <row r="49" spans="1:27" ht="12.75">
      <c r="A49" s="56" t="s">
        <v>123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124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125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7" t="s">
        <v>80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126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23100700</v>
      </c>
      <c r="D6" s="18"/>
      <c r="E6" s="19">
        <v>24850112</v>
      </c>
      <c r="F6" s="20">
        <v>8077908</v>
      </c>
      <c r="G6" s="20">
        <v>34478300</v>
      </c>
      <c r="H6" s="20">
        <v>-991670</v>
      </c>
      <c r="I6" s="20">
        <v>-686448</v>
      </c>
      <c r="J6" s="20">
        <v>32800182</v>
      </c>
      <c r="K6" s="20">
        <v>-16117280</v>
      </c>
      <c r="L6" s="20">
        <v>-2443441</v>
      </c>
      <c r="M6" s="20">
        <v>-16499610</v>
      </c>
      <c r="N6" s="20">
        <v>-35060331</v>
      </c>
      <c r="O6" s="20">
        <v>44731232</v>
      </c>
      <c r="P6" s="20">
        <v>-2180984</v>
      </c>
      <c r="Q6" s="20">
        <v>19730208</v>
      </c>
      <c r="R6" s="20">
        <v>62280456</v>
      </c>
      <c r="S6" s="20">
        <v>-4914491</v>
      </c>
      <c r="T6" s="20">
        <v>978714</v>
      </c>
      <c r="U6" s="20">
        <v>-19206221</v>
      </c>
      <c r="V6" s="20">
        <v>-23141998</v>
      </c>
      <c r="W6" s="20">
        <v>36878309</v>
      </c>
      <c r="X6" s="20">
        <v>8077908</v>
      </c>
      <c r="Y6" s="20">
        <v>28800401</v>
      </c>
      <c r="Z6" s="21">
        <v>356.53</v>
      </c>
      <c r="AA6" s="22">
        <v>8077908</v>
      </c>
    </row>
    <row r="7" spans="1:27" ht="12.75">
      <c r="A7" s="23" t="s">
        <v>34</v>
      </c>
      <c r="B7" s="17"/>
      <c r="C7" s="18">
        <v>775890</v>
      </c>
      <c r="D7" s="18"/>
      <c r="E7" s="19">
        <v>13704823</v>
      </c>
      <c r="F7" s="20">
        <v>13704823</v>
      </c>
      <c r="G7" s="20">
        <v>41352050</v>
      </c>
      <c r="H7" s="20">
        <v>-4266279</v>
      </c>
      <c r="I7" s="20">
        <v>-12565867</v>
      </c>
      <c r="J7" s="20">
        <v>24519904</v>
      </c>
      <c r="K7" s="20">
        <v>12585300</v>
      </c>
      <c r="L7" s="20">
        <v>2792059</v>
      </c>
      <c r="M7" s="20">
        <v>28680801</v>
      </c>
      <c r="N7" s="20">
        <v>44058160</v>
      </c>
      <c r="O7" s="20">
        <v>-53787422</v>
      </c>
      <c r="P7" s="20">
        <v>-3074801</v>
      </c>
      <c r="Q7" s="20">
        <v>82010</v>
      </c>
      <c r="R7" s="20">
        <v>-56780213</v>
      </c>
      <c r="S7" s="20">
        <v>94526</v>
      </c>
      <c r="T7" s="20">
        <v>-10047845</v>
      </c>
      <c r="U7" s="20">
        <v>9175081</v>
      </c>
      <c r="V7" s="20">
        <v>-778238</v>
      </c>
      <c r="W7" s="20">
        <v>11019613</v>
      </c>
      <c r="X7" s="20">
        <v>13704823</v>
      </c>
      <c r="Y7" s="20">
        <v>-2685210</v>
      </c>
      <c r="Z7" s="21">
        <v>-19.59</v>
      </c>
      <c r="AA7" s="22">
        <v>13704823</v>
      </c>
    </row>
    <row r="8" spans="1:27" ht="12.75">
      <c r="A8" s="23" t="s">
        <v>35</v>
      </c>
      <c r="B8" s="17"/>
      <c r="C8" s="18">
        <v>14886437</v>
      </c>
      <c r="D8" s="18"/>
      <c r="E8" s="19">
        <v>18418965</v>
      </c>
      <c r="F8" s="20">
        <v>18418965</v>
      </c>
      <c r="G8" s="20">
        <v>13390796</v>
      </c>
      <c r="H8" s="20"/>
      <c r="I8" s="20">
        <v>252189</v>
      </c>
      <c r="J8" s="20">
        <v>13642985</v>
      </c>
      <c r="K8" s="20">
        <v>331226</v>
      </c>
      <c r="L8" s="20">
        <v>711518</v>
      </c>
      <c r="M8" s="20">
        <v>-946368</v>
      </c>
      <c r="N8" s="20">
        <v>96376</v>
      </c>
      <c r="O8" s="20">
        <v>501967</v>
      </c>
      <c r="P8" s="20">
        <v>-1868233</v>
      </c>
      <c r="Q8" s="20">
        <v>469095</v>
      </c>
      <c r="R8" s="20">
        <v>-897171</v>
      </c>
      <c r="S8" s="20">
        <v>1310562</v>
      </c>
      <c r="T8" s="20">
        <v>388299</v>
      </c>
      <c r="U8" s="20">
        <v>-1470754</v>
      </c>
      <c r="V8" s="20">
        <v>228107</v>
      </c>
      <c r="W8" s="20">
        <v>13070297</v>
      </c>
      <c r="X8" s="20">
        <v>18418965</v>
      </c>
      <c r="Y8" s="20">
        <v>-5348668</v>
      </c>
      <c r="Z8" s="21">
        <v>-29.04</v>
      </c>
      <c r="AA8" s="22">
        <v>18418965</v>
      </c>
    </row>
    <row r="9" spans="1:27" ht="12.75">
      <c r="A9" s="23" t="s">
        <v>36</v>
      </c>
      <c r="B9" s="17"/>
      <c r="C9" s="18">
        <v>11036446</v>
      </c>
      <c r="D9" s="18"/>
      <c r="E9" s="19">
        <v>2820678</v>
      </c>
      <c r="F9" s="20">
        <v>2820678</v>
      </c>
      <c r="G9" s="20">
        <v>13497830</v>
      </c>
      <c r="H9" s="20">
        <v>371854</v>
      </c>
      <c r="I9" s="20">
        <v>1889221</v>
      </c>
      <c r="J9" s="20">
        <v>15758905</v>
      </c>
      <c r="K9" s="20">
        <v>-1289778</v>
      </c>
      <c r="L9" s="20">
        <v>-1383535</v>
      </c>
      <c r="M9" s="20">
        <v>289701</v>
      </c>
      <c r="N9" s="20">
        <v>-2383612</v>
      </c>
      <c r="O9" s="20">
        <v>1144008</v>
      </c>
      <c r="P9" s="20">
        <v>1118504</v>
      </c>
      <c r="Q9" s="20">
        <v>-3540153</v>
      </c>
      <c r="R9" s="20">
        <v>-1277641</v>
      </c>
      <c r="S9" s="20">
        <v>427185</v>
      </c>
      <c r="T9" s="20">
        <v>-2355802</v>
      </c>
      <c r="U9" s="20">
        <v>-55164</v>
      </c>
      <c r="V9" s="20">
        <v>-1983781</v>
      </c>
      <c r="W9" s="20">
        <v>10113871</v>
      </c>
      <c r="X9" s="20">
        <v>2820678</v>
      </c>
      <c r="Y9" s="20">
        <v>7293193</v>
      </c>
      <c r="Z9" s="21">
        <v>258.56</v>
      </c>
      <c r="AA9" s="22">
        <v>2820678</v>
      </c>
    </row>
    <row r="10" spans="1:27" ht="12.7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2.75">
      <c r="A11" s="23" t="s">
        <v>38</v>
      </c>
      <c r="B11" s="17"/>
      <c r="C11" s="18"/>
      <c r="D11" s="18"/>
      <c r="E11" s="19">
        <v>995</v>
      </c>
      <c r="F11" s="20">
        <v>995</v>
      </c>
      <c r="G11" s="20">
        <v>995</v>
      </c>
      <c r="H11" s="20"/>
      <c r="I11" s="20">
        <v>167449</v>
      </c>
      <c r="J11" s="20">
        <v>168444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>
        <v>168444</v>
      </c>
      <c r="X11" s="20">
        <v>995</v>
      </c>
      <c r="Y11" s="20">
        <v>167449</v>
      </c>
      <c r="Z11" s="21">
        <v>16829.05</v>
      </c>
      <c r="AA11" s="22">
        <v>995</v>
      </c>
    </row>
    <row r="12" spans="1:27" ht="12.75">
      <c r="A12" s="27" t="s">
        <v>39</v>
      </c>
      <c r="B12" s="28"/>
      <c r="C12" s="29">
        <f aca="true" t="shared" si="0" ref="C12:Y12">SUM(C6:C11)</f>
        <v>49799473</v>
      </c>
      <c r="D12" s="29">
        <f>SUM(D6:D11)</f>
        <v>0</v>
      </c>
      <c r="E12" s="30">
        <f t="shared" si="0"/>
        <v>59795573</v>
      </c>
      <c r="F12" s="31">
        <f t="shared" si="0"/>
        <v>43023369</v>
      </c>
      <c r="G12" s="31">
        <f t="shared" si="0"/>
        <v>102719971</v>
      </c>
      <c r="H12" s="31">
        <f t="shared" si="0"/>
        <v>-4886095</v>
      </c>
      <c r="I12" s="31">
        <f t="shared" si="0"/>
        <v>-10943456</v>
      </c>
      <c r="J12" s="31">
        <f t="shared" si="0"/>
        <v>86890420</v>
      </c>
      <c r="K12" s="31">
        <f t="shared" si="0"/>
        <v>-4490532</v>
      </c>
      <c r="L12" s="31">
        <f t="shared" si="0"/>
        <v>-323399</v>
      </c>
      <c r="M12" s="31">
        <f t="shared" si="0"/>
        <v>11524524</v>
      </c>
      <c r="N12" s="31">
        <f t="shared" si="0"/>
        <v>6710593</v>
      </c>
      <c r="O12" s="31">
        <f t="shared" si="0"/>
        <v>-7410215</v>
      </c>
      <c r="P12" s="31">
        <f t="shared" si="0"/>
        <v>-6005514</v>
      </c>
      <c r="Q12" s="31">
        <f t="shared" si="0"/>
        <v>16741160</v>
      </c>
      <c r="R12" s="31">
        <f t="shared" si="0"/>
        <v>3325431</v>
      </c>
      <c r="S12" s="31">
        <f t="shared" si="0"/>
        <v>-3082218</v>
      </c>
      <c r="T12" s="31">
        <f t="shared" si="0"/>
        <v>-11036634</v>
      </c>
      <c r="U12" s="31">
        <f t="shared" si="0"/>
        <v>-11557058</v>
      </c>
      <c r="V12" s="31">
        <f t="shared" si="0"/>
        <v>-25675910</v>
      </c>
      <c r="W12" s="31">
        <f t="shared" si="0"/>
        <v>71250534</v>
      </c>
      <c r="X12" s="31">
        <f t="shared" si="0"/>
        <v>43023369</v>
      </c>
      <c r="Y12" s="31">
        <f t="shared" si="0"/>
        <v>28227165</v>
      </c>
      <c r="Z12" s="32">
        <f>+IF(X12&lt;&gt;0,+(Y12/X12)*100,0)</f>
        <v>65.60891361157701</v>
      </c>
      <c r="AA12" s="33">
        <f>SUM(AA6:AA11)</f>
        <v>43023369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>
        <v>682982</v>
      </c>
      <c r="D15" s="18"/>
      <c r="E15" s="19"/>
      <c r="F15" s="20"/>
      <c r="G15" s="20">
        <v>595082</v>
      </c>
      <c r="H15" s="20"/>
      <c r="I15" s="20"/>
      <c r="J15" s="20">
        <v>595082</v>
      </c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>
        <v>595082</v>
      </c>
      <c r="X15" s="20"/>
      <c r="Y15" s="20">
        <v>595082</v>
      </c>
      <c r="Z15" s="21"/>
      <c r="AA15" s="22"/>
    </row>
    <row r="16" spans="1:27" ht="12.75">
      <c r="A16" s="23" t="s">
        <v>42</v>
      </c>
      <c r="B16" s="17"/>
      <c r="C16" s="18">
        <v>266</v>
      </c>
      <c r="D16" s="18"/>
      <c r="E16" s="19">
        <v>266</v>
      </c>
      <c r="F16" s="20">
        <v>266</v>
      </c>
      <c r="G16" s="24">
        <v>266</v>
      </c>
      <c r="H16" s="24"/>
      <c r="I16" s="24"/>
      <c r="J16" s="20">
        <v>266</v>
      </c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>
        <v>266</v>
      </c>
      <c r="X16" s="20">
        <v>266</v>
      </c>
      <c r="Y16" s="24"/>
      <c r="Z16" s="25"/>
      <c r="AA16" s="26">
        <v>266</v>
      </c>
    </row>
    <row r="17" spans="1:27" ht="12.75">
      <c r="A17" s="23" t="s">
        <v>43</v>
      </c>
      <c r="B17" s="17"/>
      <c r="C17" s="18">
        <v>1185899</v>
      </c>
      <c r="D17" s="18"/>
      <c r="E17" s="19">
        <v>7820000</v>
      </c>
      <c r="F17" s="20">
        <v>7820000</v>
      </c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>
        <v>7820000</v>
      </c>
      <c r="Y17" s="20">
        <v>-7820000</v>
      </c>
      <c r="Z17" s="21">
        <v>-100</v>
      </c>
      <c r="AA17" s="22">
        <v>7820000</v>
      </c>
    </row>
    <row r="18" spans="1:27" ht="12.7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>
        <v>338251301</v>
      </c>
      <c r="D19" s="18"/>
      <c r="E19" s="19">
        <v>337935551</v>
      </c>
      <c r="F19" s="20">
        <v>349745421</v>
      </c>
      <c r="G19" s="20">
        <v>363645380</v>
      </c>
      <c r="H19" s="20">
        <v>308057</v>
      </c>
      <c r="I19" s="20">
        <v>3319466</v>
      </c>
      <c r="J19" s="20">
        <v>367272903</v>
      </c>
      <c r="K19" s="20">
        <v>317227</v>
      </c>
      <c r="L19" s="20">
        <v>1372964</v>
      </c>
      <c r="M19" s="20">
        <v>-7334495</v>
      </c>
      <c r="N19" s="20">
        <v>-5644304</v>
      </c>
      <c r="O19" s="20">
        <v>2200719</v>
      </c>
      <c r="P19" s="20">
        <v>1632563</v>
      </c>
      <c r="Q19" s="20">
        <v>236784</v>
      </c>
      <c r="R19" s="20">
        <v>4070066</v>
      </c>
      <c r="S19" s="20"/>
      <c r="T19" s="20">
        <v>-1270516</v>
      </c>
      <c r="U19" s="20">
        <v>5017849</v>
      </c>
      <c r="V19" s="20">
        <v>3747333</v>
      </c>
      <c r="W19" s="20">
        <v>369445998</v>
      </c>
      <c r="X19" s="20">
        <v>349745421</v>
      </c>
      <c r="Y19" s="20">
        <v>19700577</v>
      </c>
      <c r="Z19" s="21">
        <v>5.63</v>
      </c>
      <c r="AA19" s="22">
        <v>349745421</v>
      </c>
    </row>
    <row r="20" spans="1:27" ht="12.75">
      <c r="A20" s="23"/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46</v>
      </c>
      <c r="B21" s="17"/>
      <c r="C21" s="18">
        <v>13759506</v>
      </c>
      <c r="D21" s="18"/>
      <c r="E21" s="19"/>
      <c r="F21" s="20">
        <v>1000000</v>
      </c>
      <c r="G21" s="20">
        <v>13759506</v>
      </c>
      <c r="H21" s="20"/>
      <c r="I21" s="20"/>
      <c r="J21" s="20">
        <v>13759506</v>
      </c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>
        <v>-10370000</v>
      </c>
      <c r="V21" s="20">
        <v>-10370000</v>
      </c>
      <c r="W21" s="20">
        <v>3389506</v>
      </c>
      <c r="X21" s="20">
        <v>1000000</v>
      </c>
      <c r="Y21" s="20">
        <v>2389506</v>
      </c>
      <c r="Z21" s="21">
        <v>238.95</v>
      </c>
      <c r="AA21" s="22">
        <v>1000000</v>
      </c>
    </row>
    <row r="22" spans="1:27" ht="12.75">
      <c r="A22" s="23" t="s">
        <v>47</v>
      </c>
      <c r="B22" s="17"/>
      <c r="C22" s="18">
        <v>648942</v>
      </c>
      <c r="D22" s="18"/>
      <c r="E22" s="19">
        <v>796693</v>
      </c>
      <c r="F22" s="20">
        <v>796693</v>
      </c>
      <c r="G22" s="20">
        <v>659405</v>
      </c>
      <c r="H22" s="20"/>
      <c r="I22" s="20"/>
      <c r="J22" s="20">
        <v>659405</v>
      </c>
      <c r="K22" s="20"/>
      <c r="L22" s="20"/>
      <c r="M22" s="20">
        <v>-240186</v>
      </c>
      <c r="N22" s="20">
        <v>-240186</v>
      </c>
      <c r="O22" s="20"/>
      <c r="P22" s="20"/>
      <c r="Q22" s="20"/>
      <c r="R22" s="20"/>
      <c r="S22" s="20"/>
      <c r="T22" s="20"/>
      <c r="U22" s="20"/>
      <c r="V22" s="20"/>
      <c r="W22" s="20">
        <v>419219</v>
      </c>
      <c r="X22" s="20">
        <v>796693</v>
      </c>
      <c r="Y22" s="20">
        <v>-377474</v>
      </c>
      <c r="Z22" s="21">
        <v>-47.38</v>
      </c>
      <c r="AA22" s="22">
        <v>796693</v>
      </c>
    </row>
    <row r="23" spans="1:27" ht="12.75">
      <c r="A23" s="23" t="s">
        <v>48</v>
      </c>
      <c r="B23" s="17"/>
      <c r="C23" s="18">
        <v>212767</v>
      </c>
      <c r="D23" s="18"/>
      <c r="E23" s="19">
        <v>212767</v>
      </c>
      <c r="F23" s="20">
        <v>212767</v>
      </c>
      <c r="G23" s="24">
        <v>212767</v>
      </c>
      <c r="H23" s="24"/>
      <c r="I23" s="24"/>
      <c r="J23" s="20">
        <v>212767</v>
      </c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>
        <v>212767</v>
      </c>
      <c r="X23" s="20">
        <v>212767</v>
      </c>
      <c r="Y23" s="24"/>
      <c r="Z23" s="25"/>
      <c r="AA23" s="26">
        <v>212767</v>
      </c>
    </row>
    <row r="24" spans="1:27" ht="12.75">
      <c r="A24" s="27" t="s">
        <v>49</v>
      </c>
      <c r="B24" s="35"/>
      <c r="C24" s="29">
        <f aca="true" t="shared" si="1" ref="C24:Y24">SUM(C15:C23)</f>
        <v>354741663</v>
      </c>
      <c r="D24" s="29">
        <f>SUM(D15:D23)</f>
        <v>0</v>
      </c>
      <c r="E24" s="36">
        <f t="shared" si="1"/>
        <v>346765277</v>
      </c>
      <c r="F24" s="37">
        <f t="shared" si="1"/>
        <v>359575147</v>
      </c>
      <c r="G24" s="37">
        <f t="shared" si="1"/>
        <v>378872406</v>
      </c>
      <c r="H24" s="37">
        <f t="shared" si="1"/>
        <v>308057</v>
      </c>
      <c r="I24" s="37">
        <f t="shared" si="1"/>
        <v>3319466</v>
      </c>
      <c r="J24" s="37">
        <f t="shared" si="1"/>
        <v>382499929</v>
      </c>
      <c r="K24" s="37">
        <f t="shared" si="1"/>
        <v>317227</v>
      </c>
      <c r="L24" s="37">
        <f t="shared" si="1"/>
        <v>1372964</v>
      </c>
      <c r="M24" s="37">
        <f t="shared" si="1"/>
        <v>-7574681</v>
      </c>
      <c r="N24" s="37">
        <f t="shared" si="1"/>
        <v>-5884490</v>
      </c>
      <c r="O24" s="37">
        <f t="shared" si="1"/>
        <v>2200719</v>
      </c>
      <c r="P24" s="37">
        <f t="shared" si="1"/>
        <v>1632563</v>
      </c>
      <c r="Q24" s="37">
        <f t="shared" si="1"/>
        <v>236784</v>
      </c>
      <c r="R24" s="37">
        <f t="shared" si="1"/>
        <v>4070066</v>
      </c>
      <c r="S24" s="37">
        <f t="shared" si="1"/>
        <v>0</v>
      </c>
      <c r="T24" s="37">
        <f t="shared" si="1"/>
        <v>-1270516</v>
      </c>
      <c r="U24" s="37">
        <f t="shared" si="1"/>
        <v>-5352151</v>
      </c>
      <c r="V24" s="37">
        <f t="shared" si="1"/>
        <v>-6622667</v>
      </c>
      <c r="W24" s="37">
        <f t="shared" si="1"/>
        <v>374062838</v>
      </c>
      <c r="X24" s="37">
        <f t="shared" si="1"/>
        <v>359575147</v>
      </c>
      <c r="Y24" s="37">
        <f t="shared" si="1"/>
        <v>14487691</v>
      </c>
      <c r="Z24" s="38">
        <f>+IF(X24&lt;&gt;0,+(Y24/X24)*100,0)</f>
        <v>4.029113558284939</v>
      </c>
      <c r="AA24" s="39">
        <f>SUM(AA15:AA23)</f>
        <v>359575147</v>
      </c>
    </row>
    <row r="25" spans="1:27" ht="12.75">
      <c r="A25" s="27" t="s">
        <v>50</v>
      </c>
      <c r="B25" s="28"/>
      <c r="C25" s="29">
        <f aca="true" t="shared" si="2" ref="C25:Y25">+C12+C24</f>
        <v>404541136</v>
      </c>
      <c r="D25" s="29">
        <f>+D12+D24</f>
        <v>0</v>
      </c>
      <c r="E25" s="30">
        <f t="shared" si="2"/>
        <v>406560850</v>
      </c>
      <c r="F25" s="31">
        <f t="shared" si="2"/>
        <v>402598516</v>
      </c>
      <c r="G25" s="31">
        <f t="shared" si="2"/>
        <v>481592377</v>
      </c>
      <c r="H25" s="31">
        <f t="shared" si="2"/>
        <v>-4578038</v>
      </c>
      <c r="I25" s="31">
        <f t="shared" si="2"/>
        <v>-7623990</v>
      </c>
      <c r="J25" s="31">
        <f t="shared" si="2"/>
        <v>469390349</v>
      </c>
      <c r="K25" s="31">
        <f t="shared" si="2"/>
        <v>-4173305</v>
      </c>
      <c r="L25" s="31">
        <f t="shared" si="2"/>
        <v>1049565</v>
      </c>
      <c r="M25" s="31">
        <f t="shared" si="2"/>
        <v>3949843</v>
      </c>
      <c r="N25" s="31">
        <f t="shared" si="2"/>
        <v>826103</v>
      </c>
      <c r="O25" s="31">
        <f t="shared" si="2"/>
        <v>-5209496</v>
      </c>
      <c r="P25" s="31">
        <f t="shared" si="2"/>
        <v>-4372951</v>
      </c>
      <c r="Q25" s="31">
        <f t="shared" si="2"/>
        <v>16977944</v>
      </c>
      <c r="R25" s="31">
        <f t="shared" si="2"/>
        <v>7395497</v>
      </c>
      <c r="S25" s="31">
        <f t="shared" si="2"/>
        <v>-3082218</v>
      </c>
      <c r="T25" s="31">
        <f t="shared" si="2"/>
        <v>-12307150</v>
      </c>
      <c r="U25" s="31">
        <f t="shared" si="2"/>
        <v>-16909209</v>
      </c>
      <c r="V25" s="31">
        <f t="shared" si="2"/>
        <v>-32298577</v>
      </c>
      <c r="W25" s="31">
        <f t="shared" si="2"/>
        <v>445313372</v>
      </c>
      <c r="X25" s="31">
        <f t="shared" si="2"/>
        <v>402598516</v>
      </c>
      <c r="Y25" s="31">
        <f t="shared" si="2"/>
        <v>42714856</v>
      </c>
      <c r="Z25" s="32">
        <f>+IF(X25&lt;&gt;0,+(Y25/X25)*100,0)</f>
        <v>10.60978972908087</v>
      </c>
      <c r="AA25" s="33">
        <f>+AA12+AA24</f>
        <v>402598516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51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52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53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54</v>
      </c>
      <c r="B30" s="17"/>
      <c r="C30" s="18"/>
      <c r="D30" s="18"/>
      <c r="E30" s="19"/>
      <c r="F30" s="20"/>
      <c r="G30" s="20">
        <v>-87900</v>
      </c>
      <c r="H30" s="20"/>
      <c r="I30" s="20"/>
      <c r="J30" s="20">
        <v>-87900</v>
      </c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>
        <v>-87900</v>
      </c>
      <c r="X30" s="20"/>
      <c r="Y30" s="20">
        <v>-87900</v>
      </c>
      <c r="Z30" s="21"/>
      <c r="AA30" s="22"/>
    </row>
    <row r="31" spans="1:27" ht="12.75">
      <c r="A31" s="23" t="s">
        <v>55</v>
      </c>
      <c r="B31" s="17"/>
      <c r="C31" s="18">
        <v>-15141</v>
      </c>
      <c r="D31" s="18"/>
      <c r="E31" s="19"/>
      <c r="F31" s="20"/>
      <c r="G31" s="20">
        <v>-12441</v>
      </c>
      <c r="H31" s="20">
        <v>-123271</v>
      </c>
      <c r="I31" s="20">
        <v>-5392</v>
      </c>
      <c r="J31" s="20">
        <v>-141104</v>
      </c>
      <c r="K31" s="20">
        <v>2400</v>
      </c>
      <c r="L31" s="20">
        <v>700</v>
      </c>
      <c r="M31" s="20">
        <v>-1200</v>
      </c>
      <c r="N31" s="20">
        <v>1900</v>
      </c>
      <c r="O31" s="20">
        <v>-3300</v>
      </c>
      <c r="P31" s="20">
        <v>900</v>
      </c>
      <c r="Q31" s="20">
        <v>-300</v>
      </c>
      <c r="R31" s="20">
        <v>-2700</v>
      </c>
      <c r="S31" s="20"/>
      <c r="T31" s="20"/>
      <c r="U31" s="20"/>
      <c r="V31" s="20"/>
      <c r="W31" s="20">
        <v>-141904</v>
      </c>
      <c r="X31" s="20"/>
      <c r="Y31" s="20">
        <v>-141904</v>
      </c>
      <c r="Z31" s="21"/>
      <c r="AA31" s="22"/>
    </row>
    <row r="32" spans="1:27" ht="12.75">
      <c r="A32" s="23" t="s">
        <v>56</v>
      </c>
      <c r="B32" s="17"/>
      <c r="C32" s="18">
        <v>34874093</v>
      </c>
      <c r="D32" s="18"/>
      <c r="E32" s="19">
        <v>21343430</v>
      </c>
      <c r="F32" s="20">
        <v>11343430</v>
      </c>
      <c r="G32" s="20">
        <v>58880097</v>
      </c>
      <c r="H32" s="20">
        <v>3127512</v>
      </c>
      <c r="I32" s="20">
        <v>-11563974</v>
      </c>
      <c r="J32" s="20">
        <v>50443635</v>
      </c>
      <c r="K32" s="20">
        <v>2359854</v>
      </c>
      <c r="L32" s="20">
        <v>5181063</v>
      </c>
      <c r="M32" s="20">
        <v>6030421</v>
      </c>
      <c r="N32" s="20">
        <v>13571338</v>
      </c>
      <c r="O32" s="20">
        <v>758747</v>
      </c>
      <c r="P32" s="20">
        <v>3420040</v>
      </c>
      <c r="Q32" s="20">
        <v>992877</v>
      </c>
      <c r="R32" s="20">
        <v>5171664</v>
      </c>
      <c r="S32" s="20">
        <v>-2896215</v>
      </c>
      <c r="T32" s="20">
        <v>-7198896</v>
      </c>
      <c r="U32" s="20">
        <v>396496</v>
      </c>
      <c r="V32" s="20">
        <v>-9698615</v>
      </c>
      <c r="W32" s="20">
        <v>59488022</v>
      </c>
      <c r="X32" s="20">
        <v>11343430</v>
      </c>
      <c r="Y32" s="20">
        <v>48144592</v>
      </c>
      <c r="Z32" s="21">
        <v>424.43</v>
      </c>
      <c r="AA32" s="22">
        <v>11343430</v>
      </c>
    </row>
    <row r="33" spans="1:27" ht="12.75">
      <c r="A33" s="23" t="s">
        <v>57</v>
      </c>
      <c r="B33" s="17"/>
      <c r="C33" s="18">
        <v>397720</v>
      </c>
      <c r="D33" s="18"/>
      <c r="E33" s="19">
        <v>397720</v>
      </c>
      <c r="F33" s="20">
        <v>397720</v>
      </c>
      <c r="G33" s="20">
        <v>397720</v>
      </c>
      <c r="H33" s="20"/>
      <c r="I33" s="20"/>
      <c r="J33" s="20">
        <v>397720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>
        <v>-3206565</v>
      </c>
      <c r="V33" s="20">
        <v>-3206565</v>
      </c>
      <c r="W33" s="20">
        <v>-2808845</v>
      </c>
      <c r="X33" s="20">
        <v>397720</v>
      </c>
      <c r="Y33" s="20">
        <v>-3206565</v>
      </c>
      <c r="Z33" s="21">
        <v>-806.24</v>
      </c>
      <c r="AA33" s="22">
        <v>397720</v>
      </c>
    </row>
    <row r="34" spans="1:27" ht="12.75">
      <c r="A34" s="27" t="s">
        <v>58</v>
      </c>
      <c r="B34" s="28"/>
      <c r="C34" s="29">
        <f aca="true" t="shared" si="3" ref="C34:Y34">SUM(C29:C33)</f>
        <v>35256672</v>
      </c>
      <c r="D34" s="29">
        <f>SUM(D29:D33)</f>
        <v>0</v>
      </c>
      <c r="E34" s="30">
        <f t="shared" si="3"/>
        <v>21741150</v>
      </c>
      <c r="F34" s="31">
        <f t="shared" si="3"/>
        <v>11741150</v>
      </c>
      <c r="G34" s="31">
        <f t="shared" si="3"/>
        <v>59177476</v>
      </c>
      <c r="H34" s="31">
        <f t="shared" si="3"/>
        <v>3004241</v>
      </c>
      <c r="I34" s="31">
        <f t="shared" si="3"/>
        <v>-11569366</v>
      </c>
      <c r="J34" s="31">
        <f t="shared" si="3"/>
        <v>50612351</v>
      </c>
      <c r="K34" s="31">
        <f t="shared" si="3"/>
        <v>2362254</v>
      </c>
      <c r="L34" s="31">
        <f t="shared" si="3"/>
        <v>5181763</v>
      </c>
      <c r="M34" s="31">
        <f t="shared" si="3"/>
        <v>6029221</v>
      </c>
      <c r="N34" s="31">
        <f t="shared" si="3"/>
        <v>13573238</v>
      </c>
      <c r="O34" s="31">
        <f t="shared" si="3"/>
        <v>755447</v>
      </c>
      <c r="P34" s="31">
        <f t="shared" si="3"/>
        <v>3420940</v>
      </c>
      <c r="Q34" s="31">
        <f t="shared" si="3"/>
        <v>992577</v>
      </c>
      <c r="R34" s="31">
        <f t="shared" si="3"/>
        <v>5168964</v>
      </c>
      <c r="S34" s="31">
        <f t="shared" si="3"/>
        <v>-2896215</v>
      </c>
      <c r="T34" s="31">
        <f t="shared" si="3"/>
        <v>-7198896</v>
      </c>
      <c r="U34" s="31">
        <f t="shared" si="3"/>
        <v>-2810069</v>
      </c>
      <c r="V34" s="31">
        <f t="shared" si="3"/>
        <v>-12905180</v>
      </c>
      <c r="W34" s="31">
        <f t="shared" si="3"/>
        <v>56449373</v>
      </c>
      <c r="X34" s="31">
        <f t="shared" si="3"/>
        <v>11741150</v>
      </c>
      <c r="Y34" s="31">
        <f t="shared" si="3"/>
        <v>44708223</v>
      </c>
      <c r="Z34" s="32">
        <f>+IF(X34&lt;&gt;0,+(Y34/X34)*100,0)</f>
        <v>380.782316894001</v>
      </c>
      <c r="AA34" s="33">
        <f>SUM(AA29:AA33)</f>
        <v>11741150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59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60</v>
      </c>
      <c r="B37" s="17"/>
      <c r="C37" s="18">
        <v>1108929</v>
      </c>
      <c r="D37" s="18"/>
      <c r="E37" s="19"/>
      <c r="F37" s="20"/>
      <c r="G37" s="20">
        <v>1108929</v>
      </c>
      <c r="H37" s="20"/>
      <c r="I37" s="20">
        <v>15188</v>
      </c>
      <c r="J37" s="20">
        <v>1124117</v>
      </c>
      <c r="K37" s="20">
        <v>-6006</v>
      </c>
      <c r="L37" s="20">
        <v>4185</v>
      </c>
      <c r="M37" s="20">
        <v>4503</v>
      </c>
      <c r="N37" s="20">
        <v>2682</v>
      </c>
      <c r="O37" s="20">
        <v>4360</v>
      </c>
      <c r="P37" s="20">
        <v>3775</v>
      </c>
      <c r="Q37" s="20">
        <v>4070</v>
      </c>
      <c r="R37" s="20">
        <v>12205</v>
      </c>
      <c r="S37" s="20">
        <v>3923</v>
      </c>
      <c r="T37" s="20">
        <v>3775</v>
      </c>
      <c r="U37" s="20">
        <v>-199666</v>
      </c>
      <c r="V37" s="20">
        <v>-191968</v>
      </c>
      <c r="W37" s="20">
        <v>947036</v>
      </c>
      <c r="X37" s="20"/>
      <c r="Y37" s="20">
        <v>947036</v>
      </c>
      <c r="Z37" s="21"/>
      <c r="AA37" s="22"/>
    </row>
    <row r="38" spans="1:27" ht="12.75">
      <c r="A38" s="23" t="s">
        <v>57</v>
      </c>
      <c r="B38" s="17"/>
      <c r="C38" s="18">
        <v>17569242</v>
      </c>
      <c r="D38" s="18"/>
      <c r="E38" s="19">
        <v>17419024</v>
      </c>
      <c r="F38" s="20">
        <v>17419024</v>
      </c>
      <c r="G38" s="20">
        <v>18266894</v>
      </c>
      <c r="H38" s="20"/>
      <c r="I38" s="20"/>
      <c r="J38" s="20">
        <v>18266894</v>
      </c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>
        <v>935484</v>
      </c>
      <c r="V38" s="20">
        <v>935484</v>
      </c>
      <c r="W38" s="20">
        <v>19202378</v>
      </c>
      <c r="X38" s="20">
        <v>17419024</v>
      </c>
      <c r="Y38" s="20">
        <v>1783354</v>
      </c>
      <c r="Z38" s="21">
        <v>10.24</v>
      </c>
      <c r="AA38" s="22">
        <v>17419024</v>
      </c>
    </row>
    <row r="39" spans="1:27" ht="12.75">
      <c r="A39" s="27" t="s">
        <v>61</v>
      </c>
      <c r="B39" s="35"/>
      <c r="C39" s="29">
        <f aca="true" t="shared" si="4" ref="C39:Y39">SUM(C37:C38)</f>
        <v>18678171</v>
      </c>
      <c r="D39" s="29">
        <f>SUM(D37:D38)</f>
        <v>0</v>
      </c>
      <c r="E39" s="36">
        <f t="shared" si="4"/>
        <v>17419024</v>
      </c>
      <c r="F39" s="37">
        <f t="shared" si="4"/>
        <v>17419024</v>
      </c>
      <c r="G39" s="37">
        <f t="shared" si="4"/>
        <v>19375823</v>
      </c>
      <c r="H39" s="37">
        <f t="shared" si="4"/>
        <v>0</v>
      </c>
      <c r="I39" s="37">
        <f t="shared" si="4"/>
        <v>15188</v>
      </c>
      <c r="J39" s="37">
        <f t="shared" si="4"/>
        <v>19391011</v>
      </c>
      <c r="K39" s="37">
        <f t="shared" si="4"/>
        <v>-6006</v>
      </c>
      <c r="L39" s="37">
        <f t="shared" si="4"/>
        <v>4185</v>
      </c>
      <c r="M39" s="37">
        <f t="shared" si="4"/>
        <v>4503</v>
      </c>
      <c r="N39" s="37">
        <f t="shared" si="4"/>
        <v>2682</v>
      </c>
      <c r="O39" s="37">
        <f t="shared" si="4"/>
        <v>4360</v>
      </c>
      <c r="P39" s="37">
        <f t="shared" si="4"/>
        <v>3775</v>
      </c>
      <c r="Q39" s="37">
        <f t="shared" si="4"/>
        <v>4070</v>
      </c>
      <c r="R39" s="37">
        <f t="shared" si="4"/>
        <v>12205</v>
      </c>
      <c r="S39" s="37">
        <f t="shared" si="4"/>
        <v>3923</v>
      </c>
      <c r="T39" s="37">
        <f t="shared" si="4"/>
        <v>3775</v>
      </c>
      <c r="U39" s="37">
        <f t="shared" si="4"/>
        <v>735818</v>
      </c>
      <c r="V39" s="37">
        <f t="shared" si="4"/>
        <v>743516</v>
      </c>
      <c r="W39" s="37">
        <f t="shared" si="4"/>
        <v>20149414</v>
      </c>
      <c r="X39" s="37">
        <f t="shared" si="4"/>
        <v>17419024</v>
      </c>
      <c r="Y39" s="37">
        <f t="shared" si="4"/>
        <v>2730390</v>
      </c>
      <c r="Z39" s="38">
        <f>+IF(X39&lt;&gt;0,+(Y39/X39)*100,0)</f>
        <v>15.67475881541928</v>
      </c>
      <c r="AA39" s="39">
        <f>SUM(AA37:AA38)</f>
        <v>17419024</v>
      </c>
    </row>
    <row r="40" spans="1:27" ht="12.75">
      <c r="A40" s="27" t="s">
        <v>62</v>
      </c>
      <c r="B40" s="28"/>
      <c r="C40" s="29">
        <f aca="true" t="shared" si="5" ref="C40:Y40">+C34+C39</f>
        <v>53934843</v>
      </c>
      <c r="D40" s="29">
        <f>+D34+D39</f>
        <v>0</v>
      </c>
      <c r="E40" s="30">
        <f t="shared" si="5"/>
        <v>39160174</v>
      </c>
      <c r="F40" s="31">
        <f t="shared" si="5"/>
        <v>29160174</v>
      </c>
      <c r="G40" s="31">
        <f t="shared" si="5"/>
        <v>78553299</v>
      </c>
      <c r="H40" s="31">
        <f t="shared" si="5"/>
        <v>3004241</v>
      </c>
      <c r="I40" s="31">
        <f t="shared" si="5"/>
        <v>-11554178</v>
      </c>
      <c r="J40" s="31">
        <f t="shared" si="5"/>
        <v>70003362</v>
      </c>
      <c r="K40" s="31">
        <f t="shared" si="5"/>
        <v>2356248</v>
      </c>
      <c r="L40" s="31">
        <f t="shared" si="5"/>
        <v>5185948</v>
      </c>
      <c r="M40" s="31">
        <f t="shared" si="5"/>
        <v>6033724</v>
      </c>
      <c r="N40" s="31">
        <f t="shared" si="5"/>
        <v>13575920</v>
      </c>
      <c r="O40" s="31">
        <f t="shared" si="5"/>
        <v>759807</v>
      </c>
      <c r="P40" s="31">
        <f t="shared" si="5"/>
        <v>3424715</v>
      </c>
      <c r="Q40" s="31">
        <f t="shared" si="5"/>
        <v>996647</v>
      </c>
      <c r="R40" s="31">
        <f t="shared" si="5"/>
        <v>5181169</v>
      </c>
      <c r="S40" s="31">
        <f t="shared" si="5"/>
        <v>-2892292</v>
      </c>
      <c r="T40" s="31">
        <f t="shared" si="5"/>
        <v>-7195121</v>
      </c>
      <c r="U40" s="31">
        <f t="shared" si="5"/>
        <v>-2074251</v>
      </c>
      <c r="V40" s="31">
        <f t="shared" si="5"/>
        <v>-12161664</v>
      </c>
      <c r="W40" s="31">
        <f t="shared" si="5"/>
        <v>76598787</v>
      </c>
      <c r="X40" s="31">
        <f t="shared" si="5"/>
        <v>29160174</v>
      </c>
      <c r="Y40" s="31">
        <f t="shared" si="5"/>
        <v>47438613</v>
      </c>
      <c r="Z40" s="32">
        <f>+IF(X40&lt;&gt;0,+(Y40/X40)*100,0)</f>
        <v>162.68288728318288</v>
      </c>
      <c r="AA40" s="33">
        <f>+AA34+AA39</f>
        <v>29160174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350606293</v>
      </c>
      <c r="D42" s="43">
        <f>+D25-D40</f>
        <v>0</v>
      </c>
      <c r="E42" s="44">
        <f t="shared" si="6"/>
        <v>367400676</v>
      </c>
      <c r="F42" s="45">
        <f t="shared" si="6"/>
        <v>373438342</v>
      </c>
      <c r="G42" s="45">
        <f t="shared" si="6"/>
        <v>403039078</v>
      </c>
      <c r="H42" s="45">
        <f t="shared" si="6"/>
        <v>-7582279</v>
      </c>
      <c r="I42" s="45">
        <f t="shared" si="6"/>
        <v>3930188</v>
      </c>
      <c r="J42" s="45">
        <f t="shared" si="6"/>
        <v>399386987</v>
      </c>
      <c r="K42" s="45">
        <f t="shared" si="6"/>
        <v>-6529553</v>
      </c>
      <c r="L42" s="45">
        <f t="shared" si="6"/>
        <v>-4136383</v>
      </c>
      <c r="M42" s="45">
        <f t="shared" si="6"/>
        <v>-2083881</v>
      </c>
      <c r="N42" s="45">
        <f t="shared" si="6"/>
        <v>-12749817</v>
      </c>
      <c r="O42" s="45">
        <f t="shared" si="6"/>
        <v>-5969303</v>
      </c>
      <c r="P42" s="45">
        <f t="shared" si="6"/>
        <v>-7797666</v>
      </c>
      <c r="Q42" s="45">
        <f t="shared" si="6"/>
        <v>15981297</v>
      </c>
      <c r="R42" s="45">
        <f t="shared" si="6"/>
        <v>2214328</v>
      </c>
      <c r="S42" s="45">
        <f t="shared" si="6"/>
        <v>-189926</v>
      </c>
      <c r="T42" s="45">
        <f t="shared" si="6"/>
        <v>-5112029</v>
      </c>
      <c r="U42" s="45">
        <f t="shared" si="6"/>
        <v>-14834958</v>
      </c>
      <c r="V42" s="45">
        <f t="shared" si="6"/>
        <v>-20136913</v>
      </c>
      <c r="W42" s="45">
        <f t="shared" si="6"/>
        <v>368714585</v>
      </c>
      <c r="X42" s="45">
        <f t="shared" si="6"/>
        <v>373438342</v>
      </c>
      <c r="Y42" s="45">
        <f t="shared" si="6"/>
        <v>-4723757</v>
      </c>
      <c r="Z42" s="46">
        <f>+IF(X42&lt;&gt;0,+(Y42/X42)*100,0)</f>
        <v>-1.2649362608834633</v>
      </c>
      <c r="AA42" s="47">
        <f>+AA25-AA40</f>
        <v>373438342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349192408</v>
      </c>
      <c r="D45" s="18"/>
      <c r="E45" s="19">
        <v>358077791</v>
      </c>
      <c r="F45" s="20">
        <v>358077791</v>
      </c>
      <c r="G45" s="20">
        <v>377506452</v>
      </c>
      <c r="H45" s="20"/>
      <c r="I45" s="20"/>
      <c r="J45" s="20">
        <v>377506452</v>
      </c>
      <c r="K45" s="20"/>
      <c r="L45" s="20"/>
      <c r="M45" s="20">
        <v>537409</v>
      </c>
      <c r="N45" s="20">
        <v>537409</v>
      </c>
      <c r="O45" s="20"/>
      <c r="P45" s="20"/>
      <c r="Q45" s="20"/>
      <c r="R45" s="20"/>
      <c r="S45" s="20"/>
      <c r="T45" s="20"/>
      <c r="U45" s="20"/>
      <c r="V45" s="20"/>
      <c r="W45" s="20">
        <v>378043861</v>
      </c>
      <c r="X45" s="20">
        <v>358077791</v>
      </c>
      <c r="Y45" s="20">
        <v>19966070</v>
      </c>
      <c r="Z45" s="48">
        <v>5.58</v>
      </c>
      <c r="AA45" s="22">
        <v>358077791</v>
      </c>
    </row>
    <row r="46" spans="1:27" ht="12.7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2.75">
      <c r="A47" s="23"/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68</v>
      </c>
      <c r="B48" s="50" t="s">
        <v>64</v>
      </c>
      <c r="C48" s="51">
        <f aca="true" t="shared" si="7" ref="C48:Y48">SUM(C45:C47)</f>
        <v>349192408</v>
      </c>
      <c r="D48" s="51">
        <f>SUM(D45:D47)</f>
        <v>0</v>
      </c>
      <c r="E48" s="52">
        <f t="shared" si="7"/>
        <v>358077791</v>
      </c>
      <c r="F48" s="53">
        <f t="shared" si="7"/>
        <v>358077791</v>
      </c>
      <c r="G48" s="53">
        <f t="shared" si="7"/>
        <v>377506452</v>
      </c>
      <c r="H48" s="53">
        <f t="shared" si="7"/>
        <v>0</v>
      </c>
      <c r="I48" s="53">
        <f t="shared" si="7"/>
        <v>0</v>
      </c>
      <c r="J48" s="53">
        <f t="shared" si="7"/>
        <v>377506452</v>
      </c>
      <c r="K48" s="53">
        <f t="shared" si="7"/>
        <v>0</v>
      </c>
      <c r="L48" s="53">
        <f t="shared" si="7"/>
        <v>0</v>
      </c>
      <c r="M48" s="53">
        <f t="shared" si="7"/>
        <v>537409</v>
      </c>
      <c r="N48" s="53">
        <f t="shared" si="7"/>
        <v>537409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378043861</v>
      </c>
      <c r="X48" s="53">
        <f t="shared" si="7"/>
        <v>358077791</v>
      </c>
      <c r="Y48" s="53">
        <f t="shared" si="7"/>
        <v>19966070</v>
      </c>
      <c r="Z48" s="54">
        <f>+IF(X48&lt;&gt;0,+(Y48/X48)*100,0)</f>
        <v>5.5759029188157605</v>
      </c>
      <c r="AA48" s="55">
        <f>SUM(AA45:AA47)</f>
        <v>358077791</v>
      </c>
    </row>
    <row r="49" spans="1:27" ht="12.75">
      <c r="A49" s="56" t="s">
        <v>123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124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125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7" t="s">
        <v>81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126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-17824318</v>
      </c>
      <c r="D6" s="18"/>
      <c r="E6" s="19">
        <v>50528000</v>
      </c>
      <c r="F6" s="20"/>
      <c r="G6" s="20">
        <v>132520035</v>
      </c>
      <c r="H6" s="20">
        <v>16700648</v>
      </c>
      <c r="I6" s="20">
        <v>148522474</v>
      </c>
      <c r="J6" s="20">
        <v>297743157</v>
      </c>
      <c r="K6" s="20">
        <v>-115181548</v>
      </c>
      <c r="L6" s="20">
        <v>30158471</v>
      </c>
      <c r="M6" s="20">
        <v>-29184313</v>
      </c>
      <c r="N6" s="20">
        <v>-114207390</v>
      </c>
      <c r="O6" s="20">
        <v>2284971</v>
      </c>
      <c r="P6" s="20">
        <v>-63644942</v>
      </c>
      <c r="Q6" s="20">
        <v>-63644942</v>
      </c>
      <c r="R6" s="20">
        <v>-125004913</v>
      </c>
      <c r="S6" s="20">
        <v>-4438351</v>
      </c>
      <c r="T6" s="20">
        <v>-48449750</v>
      </c>
      <c r="U6" s="20">
        <v>-29332970</v>
      </c>
      <c r="V6" s="20">
        <v>-82221071</v>
      </c>
      <c r="W6" s="20">
        <v>-23690217</v>
      </c>
      <c r="X6" s="20"/>
      <c r="Y6" s="20">
        <v>-23690217</v>
      </c>
      <c r="Z6" s="21"/>
      <c r="AA6" s="22"/>
    </row>
    <row r="7" spans="1:27" ht="12.75">
      <c r="A7" s="23" t="s">
        <v>34</v>
      </c>
      <c r="B7" s="17"/>
      <c r="C7" s="18">
        <v>-35348005</v>
      </c>
      <c r="D7" s="18"/>
      <c r="E7" s="19"/>
      <c r="F7" s="20"/>
      <c r="G7" s="20"/>
      <c r="H7" s="20"/>
      <c r="I7" s="20">
        <v>16674640</v>
      </c>
      <c r="J7" s="20">
        <v>16674640</v>
      </c>
      <c r="K7" s="20">
        <v>-10059868</v>
      </c>
      <c r="L7" s="20"/>
      <c r="M7" s="20">
        <v>6614771</v>
      </c>
      <c r="N7" s="20">
        <v>-3445097</v>
      </c>
      <c r="O7" s="20"/>
      <c r="P7" s="20">
        <v>-1500000</v>
      </c>
      <c r="Q7" s="20">
        <v>-1500000</v>
      </c>
      <c r="R7" s="20">
        <v>-3000000</v>
      </c>
      <c r="S7" s="20"/>
      <c r="T7" s="20"/>
      <c r="U7" s="20"/>
      <c r="V7" s="20"/>
      <c r="W7" s="20">
        <v>10229543</v>
      </c>
      <c r="X7" s="20"/>
      <c r="Y7" s="20">
        <v>10229543</v>
      </c>
      <c r="Z7" s="21"/>
      <c r="AA7" s="22"/>
    </row>
    <row r="8" spans="1:27" ht="12.75">
      <c r="A8" s="23" t="s">
        <v>35</v>
      </c>
      <c r="B8" s="17"/>
      <c r="C8" s="18">
        <v>-97165253</v>
      </c>
      <c r="D8" s="18"/>
      <c r="E8" s="19"/>
      <c r="F8" s="20"/>
      <c r="G8" s="20">
        <v>18954386</v>
      </c>
      <c r="H8" s="20">
        <v>20306699</v>
      </c>
      <c r="I8" s="20">
        <v>286342141</v>
      </c>
      <c r="J8" s="20">
        <v>325603226</v>
      </c>
      <c r="K8" s="20">
        <v>19232653</v>
      </c>
      <c r="L8" s="20">
        <v>14817030</v>
      </c>
      <c r="M8" s="20">
        <v>275085230</v>
      </c>
      <c r="N8" s="20">
        <v>309134913</v>
      </c>
      <c r="O8" s="20">
        <v>16759221</v>
      </c>
      <c r="P8" s="20">
        <v>16515620</v>
      </c>
      <c r="Q8" s="20">
        <v>16515620</v>
      </c>
      <c r="R8" s="20">
        <v>49790461</v>
      </c>
      <c r="S8" s="20">
        <v>21996787</v>
      </c>
      <c r="T8" s="20">
        <v>16616359</v>
      </c>
      <c r="U8" s="20">
        <v>16964173</v>
      </c>
      <c r="V8" s="20">
        <v>55577319</v>
      </c>
      <c r="W8" s="20">
        <v>740105919</v>
      </c>
      <c r="X8" s="20"/>
      <c r="Y8" s="20">
        <v>740105919</v>
      </c>
      <c r="Z8" s="21"/>
      <c r="AA8" s="22"/>
    </row>
    <row r="9" spans="1:27" ht="12.75">
      <c r="A9" s="23" t="s">
        <v>36</v>
      </c>
      <c r="B9" s="17"/>
      <c r="C9" s="18">
        <v>5019869</v>
      </c>
      <c r="D9" s="18"/>
      <c r="E9" s="19">
        <v>98319736</v>
      </c>
      <c r="F9" s="20"/>
      <c r="G9" s="20">
        <v>-940904</v>
      </c>
      <c r="H9" s="20">
        <v>3070319</v>
      </c>
      <c r="I9" s="20">
        <v>24560663</v>
      </c>
      <c r="J9" s="20">
        <v>26690078</v>
      </c>
      <c r="K9" s="20">
        <v>4777445</v>
      </c>
      <c r="L9" s="20">
        <v>-4447986</v>
      </c>
      <c r="M9" s="20">
        <v>32559520</v>
      </c>
      <c r="N9" s="20">
        <v>32888979</v>
      </c>
      <c r="O9" s="20">
        <v>6669154</v>
      </c>
      <c r="P9" s="20">
        <v>-4458106</v>
      </c>
      <c r="Q9" s="20">
        <v>-4458106</v>
      </c>
      <c r="R9" s="20">
        <v>-2247058</v>
      </c>
      <c r="S9" s="20">
        <v>4369615</v>
      </c>
      <c r="T9" s="20">
        <v>7726378</v>
      </c>
      <c r="U9" s="20">
        <v>8550982</v>
      </c>
      <c r="V9" s="20">
        <v>20646975</v>
      </c>
      <c r="W9" s="20">
        <v>77978974</v>
      </c>
      <c r="X9" s="20"/>
      <c r="Y9" s="20">
        <v>77978974</v>
      </c>
      <c r="Z9" s="21"/>
      <c r="AA9" s="22"/>
    </row>
    <row r="10" spans="1:27" ht="12.75">
      <c r="A10" s="23" t="s">
        <v>37</v>
      </c>
      <c r="B10" s="17"/>
      <c r="C10" s="18"/>
      <c r="D10" s="18"/>
      <c r="E10" s="19"/>
      <c r="F10" s="20"/>
      <c r="G10" s="24"/>
      <c r="H10" s="24"/>
      <c r="I10" s="24">
        <v>631304</v>
      </c>
      <c r="J10" s="20">
        <v>631304</v>
      </c>
      <c r="K10" s="24"/>
      <c r="L10" s="24"/>
      <c r="M10" s="20">
        <v>631304</v>
      </c>
      <c r="N10" s="24">
        <v>631304</v>
      </c>
      <c r="O10" s="24"/>
      <c r="P10" s="24"/>
      <c r="Q10" s="20"/>
      <c r="R10" s="24"/>
      <c r="S10" s="24"/>
      <c r="T10" s="20"/>
      <c r="U10" s="24"/>
      <c r="V10" s="24"/>
      <c r="W10" s="24">
        <v>1262608</v>
      </c>
      <c r="X10" s="20"/>
      <c r="Y10" s="24">
        <v>1262608</v>
      </c>
      <c r="Z10" s="25"/>
      <c r="AA10" s="26"/>
    </row>
    <row r="11" spans="1:27" ht="12.75">
      <c r="A11" s="23" t="s">
        <v>38</v>
      </c>
      <c r="B11" s="17"/>
      <c r="C11" s="18">
        <v>396867</v>
      </c>
      <c r="D11" s="18"/>
      <c r="E11" s="19">
        <v>17526140</v>
      </c>
      <c r="F11" s="20">
        <v>45953676</v>
      </c>
      <c r="G11" s="20"/>
      <c r="H11" s="20"/>
      <c r="I11" s="20">
        <v>2460845</v>
      </c>
      <c r="J11" s="20">
        <v>2460845</v>
      </c>
      <c r="K11" s="20"/>
      <c r="L11" s="20"/>
      <c r="M11" s="20">
        <v>2460845</v>
      </c>
      <c r="N11" s="20">
        <v>2460845</v>
      </c>
      <c r="O11" s="20"/>
      <c r="P11" s="20"/>
      <c r="Q11" s="20"/>
      <c r="R11" s="20"/>
      <c r="S11" s="20"/>
      <c r="T11" s="20"/>
      <c r="U11" s="20">
        <v>-122293</v>
      </c>
      <c r="V11" s="20">
        <v>-122293</v>
      </c>
      <c r="W11" s="20">
        <v>4799397</v>
      </c>
      <c r="X11" s="20">
        <v>45953676</v>
      </c>
      <c r="Y11" s="20">
        <v>-41154279</v>
      </c>
      <c r="Z11" s="21">
        <v>-89.56</v>
      </c>
      <c r="AA11" s="22">
        <v>45953676</v>
      </c>
    </row>
    <row r="12" spans="1:27" ht="12.75">
      <c r="A12" s="27" t="s">
        <v>39</v>
      </c>
      <c r="B12" s="28"/>
      <c r="C12" s="29">
        <f aca="true" t="shared" si="0" ref="C12:Y12">SUM(C6:C11)</f>
        <v>-144920840</v>
      </c>
      <c r="D12" s="29">
        <f>SUM(D6:D11)</f>
        <v>0</v>
      </c>
      <c r="E12" s="30">
        <f t="shared" si="0"/>
        <v>166373876</v>
      </c>
      <c r="F12" s="31">
        <f t="shared" si="0"/>
        <v>45953676</v>
      </c>
      <c r="G12" s="31">
        <f t="shared" si="0"/>
        <v>150533517</v>
      </c>
      <c r="H12" s="31">
        <f t="shared" si="0"/>
        <v>40077666</v>
      </c>
      <c r="I12" s="31">
        <f t="shared" si="0"/>
        <v>479192067</v>
      </c>
      <c r="J12" s="31">
        <f t="shared" si="0"/>
        <v>669803250</v>
      </c>
      <c r="K12" s="31">
        <f t="shared" si="0"/>
        <v>-101231318</v>
      </c>
      <c r="L12" s="31">
        <f t="shared" si="0"/>
        <v>40527515</v>
      </c>
      <c r="M12" s="31">
        <f t="shared" si="0"/>
        <v>288167357</v>
      </c>
      <c r="N12" s="31">
        <f t="shared" si="0"/>
        <v>227463554</v>
      </c>
      <c r="O12" s="31">
        <f t="shared" si="0"/>
        <v>25713346</v>
      </c>
      <c r="P12" s="31">
        <f t="shared" si="0"/>
        <v>-53087428</v>
      </c>
      <c r="Q12" s="31">
        <f t="shared" si="0"/>
        <v>-53087428</v>
      </c>
      <c r="R12" s="31">
        <f t="shared" si="0"/>
        <v>-80461510</v>
      </c>
      <c r="S12" s="31">
        <f t="shared" si="0"/>
        <v>21928051</v>
      </c>
      <c r="T12" s="31">
        <f t="shared" si="0"/>
        <v>-24107013</v>
      </c>
      <c r="U12" s="31">
        <f t="shared" si="0"/>
        <v>-3940108</v>
      </c>
      <c r="V12" s="31">
        <f t="shared" si="0"/>
        <v>-6119070</v>
      </c>
      <c r="W12" s="31">
        <f t="shared" si="0"/>
        <v>810686224</v>
      </c>
      <c r="X12" s="31">
        <f t="shared" si="0"/>
        <v>45953676</v>
      </c>
      <c r="Y12" s="31">
        <f t="shared" si="0"/>
        <v>764732548</v>
      </c>
      <c r="Z12" s="32">
        <f>+IF(X12&lt;&gt;0,+(Y12/X12)*100,0)</f>
        <v>1664.1379201089376</v>
      </c>
      <c r="AA12" s="33">
        <f>SUM(AA6:AA11)</f>
        <v>45953676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2.7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2.75">
      <c r="A17" s="23" t="s">
        <v>43</v>
      </c>
      <c r="B17" s="17"/>
      <c r="C17" s="18"/>
      <c r="D17" s="18"/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1"/>
      <c r="AA17" s="22"/>
    </row>
    <row r="18" spans="1:27" ht="12.7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>
        <v>12444881</v>
      </c>
      <c r="D19" s="18"/>
      <c r="E19" s="19">
        <v>1053737002</v>
      </c>
      <c r="F19" s="20">
        <v>232673245</v>
      </c>
      <c r="G19" s="20">
        <v>11300274</v>
      </c>
      <c r="H19" s="20">
        <v>3270192</v>
      </c>
      <c r="I19" s="20">
        <v>1970969869</v>
      </c>
      <c r="J19" s="20">
        <v>1985540335</v>
      </c>
      <c r="K19" s="20">
        <v>7768009</v>
      </c>
      <c r="L19" s="20">
        <v>10696715</v>
      </c>
      <c r="M19" s="20">
        <v>2002953561</v>
      </c>
      <c r="N19" s="20">
        <v>2021418285</v>
      </c>
      <c r="O19" s="20">
        <v>1778664</v>
      </c>
      <c r="P19" s="20">
        <v>9775012</v>
      </c>
      <c r="Q19" s="20">
        <v>9775012</v>
      </c>
      <c r="R19" s="20">
        <v>21328688</v>
      </c>
      <c r="S19" s="20">
        <v>-3403918</v>
      </c>
      <c r="T19" s="20">
        <v>1040530</v>
      </c>
      <c r="U19" s="20">
        <v>31753050</v>
      </c>
      <c r="V19" s="20">
        <v>29389662</v>
      </c>
      <c r="W19" s="20">
        <v>4057676970</v>
      </c>
      <c r="X19" s="20">
        <v>232673245</v>
      </c>
      <c r="Y19" s="20">
        <v>3825003725</v>
      </c>
      <c r="Z19" s="21">
        <v>1643.94</v>
      </c>
      <c r="AA19" s="22">
        <v>232673245</v>
      </c>
    </row>
    <row r="20" spans="1:27" ht="12.75">
      <c r="A20" s="23"/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46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2.75">
      <c r="A22" s="23" t="s">
        <v>47</v>
      </c>
      <c r="B22" s="17"/>
      <c r="C22" s="18">
        <v>-344394</v>
      </c>
      <c r="D22" s="18"/>
      <c r="E22" s="19"/>
      <c r="F22" s="20">
        <v>6511990</v>
      </c>
      <c r="G22" s="20">
        <v>-134978</v>
      </c>
      <c r="H22" s="20">
        <v>-134978</v>
      </c>
      <c r="I22" s="20">
        <v>923781</v>
      </c>
      <c r="J22" s="20">
        <v>653825</v>
      </c>
      <c r="K22" s="20">
        <v>-134878</v>
      </c>
      <c r="L22" s="20">
        <v>-123211</v>
      </c>
      <c r="M22" s="20">
        <v>542480</v>
      </c>
      <c r="N22" s="20">
        <v>284391</v>
      </c>
      <c r="O22" s="20">
        <v>-123211</v>
      </c>
      <c r="P22" s="20"/>
      <c r="Q22" s="20"/>
      <c r="R22" s="20">
        <v>-123211</v>
      </c>
      <c r="S22" s="20">
        <v>-114603</v>
      </c>
      <c r="T22" s="20">
        <v>-5484</v>
      </c>
      <c r="U22" s="20"/>
      <c r="V22" s="20">
        <v>-120087</v>
      </c>
      <c r="W22" s="20">
        <v>694918</v>
      </c>
      <c r="X22" s="20">
        <v>6511990</v>
      </c>
      <c r="Y22" s="20">
        <v>-5817072</v>
      </c>
      <c r="Z22" s="21">
        <v>-89.33</v>
      </c>
      <c r="AA22" s="22">
        <v>6511990</v>
      </c>
    </row>
    <row r="23" spans="1:27" ht="12.75">
      <c r="A23" s="23" t="s">
        <v>48</v>
      </c>
      <c r="B23" s="17"/>
      <c r="C23" s="18"/>
      <c r="D23" s="18"/>
      <c r="E23" s="19"/>
      <c r="F23" s="20"/>
      <c r="G23" s="24"/>
      <c r="H23" s="24"/>
      <c r="I23" s="24">
        <v>4000</v>
      </c>
      <c r="J23" s="20">
        <v>4000</v>
      </c>
      <c r="K23" s="24"/>
      <c r="L23" s="24"/>
      <c r="M23" s="20">
        <v>4000</v>
      </c>
      <c r="N23" s="24">
        <v>4000</v>
      </c>
      <c r="O23" s="24"/>
      <c r="P23" s="24"/>
      <c r="Q23" s="20"/>
      <c r="R23" s="24"/>
      <c r="S23" s="24"/>
      <c r="T23" s="20"/>
      <c r="U23" s="24"/>
      <c r="V23" s="24"/>
      <c r="W23" s="24">
        <v>8000</v>
      </c>
      <c r="X23" s="20"/>
      <c r="Y23" s="24">
        <v>8000</v>
      </c>
      <c r="Z23" s="25"/>
      <c r="AA23" s="26"/>
    </row>
    <row r="24" spans="1:27" ht="12.75">
      <c r="A24" s="27" t="s">
        <v>49</v>
      </c>
      <c r="B24" s="35"/>
      <c r="C24" s="29">
        <f aca="true" t="shared" si="1" ref="C24:Y24">SUM(C15:C23)</f>
        <v>12100487</v>
      </c>
      <c r="D24" s="29">
        <f>SUM(D15:D23)</f>
        <v>0</v>
      </c>
      <c r="E24" s="36">
        <f t="shared" si="1"/>
        <v>1053737002</v>
      </c>
      <c r="F24" s="37">
        <f t="shared" si="1"/>
        <v>239185235</v>
      </c>
      <c r="G24" s="37">
        <f t="shared" si="1"/>
        <v>11165296</v>
      </c>
      <c r="H24" s="37">
        <f t="shared" si="1"/>
        <v>3135214</v>
      </c>
      <c r="I24" s="37">
        <f t="shared" si="1"/>
        <v>1971897650</v>
      </c>
      <c r="J24" s="37">
        <f t="shared" si="1"/>
        <v>1986198160</v>
      </c>
      <c r="K24" s="37">
        <f t="shared" si="1"/>
        <v>7633131</v>
      </c>
      <c r="L24" s="37">
        <f t="shared" si="1"/>
        <v>10573504</v>
      </c>
      <c r="M24" s="37">
        <f t="shared" si="1"/>
        <v>2003500041</v>
      </c>
      <c r="N24" s="37">
        <f t="shared" si="1"/>
        <v>2021706676</v>
      </c>
      <c r="O24" s="37">
        <f t="shared" si="1"/>
        <v>1655453</v>
      </c>
      <c r="P24" s="37">
        <f t="shared" si="1"/>
        <v>9775012</v>
      </c>
      <c r="Q24" s="37">
        <f t="shared" si="1"/>
        <v>9775012</v>
      </c>
      <c r="R24" s="37">
        <f t="shared" si="1"/>
        <v>21205477</v>
      </c>
      <c r="S24" s="37">
        <f t="shared" si="1"/>
        <v>-3518521</v>
      </c>
      <c r="T24" s="37">
        <f t="shared" si="1"/>
        <v>1035046</v>
      </c>
      <c r="U24" s="37">
        <f t="shared" si="1"/>
        <v>31753050</v>
      </c>
      <c r="V24" s="37">
        <f t="shared" si="1"/>
        <v>29269575</v>
      </c>
      <c r="W24" s="37">
        <f t="shared" si="1"/>
        <v>4058379888</v>
      </c>
      <c r="X24" s="37">
        <f t="shared" si="1"/>
        <v>239185235</v>
      </c>
      <c r="Y24" s="37">
        <f t="shared" si="1"/>
        <v>3819194653</v>
      </c>
      <c r="Z24" s="38">
        <f>+IF(X24&lt;&gt;0,+(Y24/X24)*100,0)</f>
        <v>1596.7518450710388</v>
      </c>
      <c r="AA24" s="39">
        <f>SUM(AA15:AA23)</f>
        <v>239185235</v>
      </c>
    </row>
    <row r="25" spans="1:27" ht="12.75">
      <c r="A25" s="27" t="s">
        <v>50</v>
      </c>
      <c r="B25" s="28"/>
      <c r="C25" s="29">
        <f aca="true" t="shared" si="2" ref="C25:Y25">+C12+C24</f>
        <v>-132820353</v>
      </c>
      <c r="D25" s="29">
        <f>+D12+D24</f>
        <v>0</v>
      </c>
      <c r="E25" s="30">
        <f t="shared" si="2"/>
        <v>1220110878</v>
      </c>
      <c r="F25" s="31">
        <f t="shared" si="2"/>
        <v>285138911</v>
      </c>
      <c r="G25" s="31">
        <f t="shared" si="2"/>
        <v>161698813</v>
      </c>
      <c r="H25" s="31">
        <f t="shared" si="2"/>
        <v>43212880</v>
      </c>
      <c r="I25" s="31">
        <f t="shared" si="2"/>
        <v>2451089717</v>
      </c>
      <c r="J25" s="31">
        <f t="shared" si="2"/>
        <v>2656001410</v>
      </c>
      <c r="K25" s="31">
        <f t="shared" si="2"/>
        <v>-93598187</v>
      </c>
      <c r="L25" s="31">
        <f t="shared" si="2"/>
        <v>51101019</v>
      </c>
      <c r="M25" s="31">
        <f t="shared" si="2"/>
        <v>2291667398</v>
      </c>
      <c r="N25" s="31">
        <f t="shared" si="2"/>
        <v>2249170230</v>
      </c>
      <c r="O25" s="31">
        <f t="shared" si="2"/>
        <v>27368799</v>
      </c>
      <c r="P25" s="31">
        <f t="shared" si="2"/>
        <v>-43312416</v>
      </c>
      <c r="Q25" s="31">
        <f t="shared" si="2"/>
        <v>-43312416</v>
      </c>
      <c r="R25" s="31">
        <f t="shared" si="2"/>
        <v>-59256033</v>
      </c>
      <c r="S25" s="31">
        <f t="shared" si="2"/>
        <v>18409530</v>
      </c>
      <c r="T25" s="31">
        <f t="shared" si="2"/>
        <v>-23071967</v>
      </c>
      <c r="U25" s="31">
        <f t="shared" si="2"/>
        <v>27812942</v>
      </c>
      <c r="V25" s="31">
        <f t="shared" si="2"/>
        <v>23150505</v>
      </c>
      <c r="W25" s="31">
        <f t="shared" si="2"/>
        <v>4869066112</v>
      </c>
      <c r="X25" s="31">
        <f t="shared" si="2"/>
        <v>285138911</v>
      </c>
      <c r="Y25" s="31">
        <f t="shared" si="2"/>
        <v>4583927201</v>
      </c>
      <c r="Z25" s="32">
        <f>+IF(X25&lt;&gt;0,+(Y25/X25)*100,0)</f>
        <v>1607.6119477779728</v>
      </c>
      <c r="AA25" s="33">
        <f>+AA12+AA24</f>
        <v>285138911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51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52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53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54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2.75">
      <c r="A31" s="23" t="s">
        <v>55</v>
      </c>
      <c r="B31" s="17"/>
      <c r="C31" s="18">
        <v>68430</v>
      </c>
      <c r="D31" s="18"/>
      <c r="E31" s="19"/>
      <c r="F31" s="20"/>
      <c r="G31" s="20">
        <v>29235</v>
      </c>
      <c r="H31" s="20">
        <v>35134</v>
      </c>
      <c r="I31" s="20">
        <v>6709801</v>
      </c>
      <c r="J31" s="20">
        <v>6774170</v>
      </c>
      <c r="K31" s="20">
        <v>10129</v>
      </c>
      <c r="L31" s="20">
        <v>15202</v>
      </c>
      <c r="M31" s="20">
        <v>6758241</v>
      </c>
      <c r="N31" s="20">
        <v>6783572</v>
      </c>
      <c r="O31" s="20">
        <v>5158</v>
      </c>
      <c r="P31" s="20">
        <v>19690</v>
      </c>
      <c r="Q31" s="20">
        <v>19690</v>
      </c>
      <c r="R31" s="20">
        <v>44538</v>
      </c>
      <c r="S31" s="20">
        <v>-890</v>
      </c>
      <c r="T31" s="20"/>
      <c r="U31" s="20">
        <v>26520</v>
      </c>
      <c r="V31" s="20">
        <v>25630</v>
      </c>
      <c r="W31" s="20">
        <v>13627910</v>
      </c>
      <c r="X31" s="20"/>
      <c r="Y31" s="20">
        <v>13627910</v>
      </c>
      <c r="Z31" s="21"/>
      <c r="AA31" s="22"/>
    </row>
    <row r="32" spans="1:27" ht="12.75">
      <c r="A32" s="23" t="s">
        <v>56</v>
      </c>
      <c r="B32" s="17"/>
      <c r="C32" s="18">
        <v>-52166557</v>
      </c>
      <c r="D32" s="18"/>
      <c r="E32" s="19">
        <v>49657650</v>
      </c>
      <c r="F32" s="20">
        <v>22641200</v>
      </c>
      <c r="G32" s="20">
        <v>-23434035</v>
      </c>
      <c r="H32" s="20">
        <v>61178027</v>
      </c>
      <c r="I32" s="20">
        <v>308485566</v>
      </c>
      <c r="J32" s="20">
        <v>346229558</v>
      </c>
      <c r="K32" s="20">
        <v>-56746872</v>
      </c>
      <c r="L32" s="20">
        <v>94196917</v>
      </c>
      <c r="M32" s="20">
        <v>248697483</v>
      </c>
      <c r="N32" s="20">
        <v>286147528</v>
      </c>
      <c r="O32" s="20">
        <v>6169772</v>
      </c>
      <c r="P32" s="20">
        <v>-17628716</v>
      </c>
      <c r="Q32" s="20">
        <v>-17628716</v>
      </c>
      <c r="R32" s="20">
        <v>-29087660</v>
      </c>
      <c r="S32" s="20">
        <v>11035147</v>
      </c>
      <c r="T32" s="20">
        <v>15398636</v>
      </c>
      <c r="U32" s="20">
        <v>53058552</v>
      </c>
      <c r="V32" s="20">
        <v>79492335</v>
      </c>
      <c r="W32" s="20">
        <v>682781761</v>
      </c>
      <c r="X32" s="20">
        <v>22641200</v>
      </c>
      <c r="Y32" s="20">
        <v>660140561</v>
      </c>
      <c r="Z32" s="21">
        <v>2915.66</v>
      </c>
      <c r="AA32" s="22">
        <v>22641200</v>
      </c>
    </row>
    <row r="33" spans="1:27" ht="12.75">
      <c r="A33" s="23" t="s">
        <v>57</v>
      </c>
      <c r="B33" s="17"/>
      <c r="C33" s="18">
        <v>2154646</v>
      </c>
      <c r="D33" s="18"/>
      <c r="E33" s="19"/>
      <c r="F33" s="20"/>
      <c r="G33" s="20"/>
      <c r="H33" s="20"/>
      <c r="I33" s="20">
        <v>37574744</v>
      </c>
      <c r="J33" s="20">
        <v>37574744</v>
      </c>
      <c r="K33" s="20"/>
      <c r="L33" s="20"/>
      <c r="M33" s="20">
        <v>37574744</v>
      </c>
      <c r="N33" s="20">
        <v>37574744</v>
      </c>
      <c r="O33" s="20"/>
      <c r="P33" s="20"/>
      <c r="Q33" s="20"/>
      <c r="R33" s="20"/>
      <c r="S33" s="20"/>
      <c r="T33" s="20"/>
      <c r="U33" s="20"/>
      <c r="V33" s="20"/>
      <c r="W33" s="20">
        <v>75149488</v>
      </c>
      <c r="X33" s="20"/>
      <c r="Y33" s="20">
        <v>75149488</v>
      </c>
      <c r="Z33" s="21"/>
      <c r="AA33" s="22"/>
    </row>
    <row r="34" spans="1:27" ht="12.75">
      <c r="A34" s="27" t="s">
        <v>58</v>
      </c>
      <c r="B34" s="28"/>
      <c r="C34" s="29">
        <f aca="true" t="shared" si="3" ref="C34:Y34">SUM(C29:C33)</f>
        <v>-49943481</v>
      </c>
      <c r="D34" s="29">
        <f>SUM(D29:D33)</f>
        <v>0</v>
      </c>
      <c r="E34" s="30">
        <f t="shared" si="3"/>
        <v>49657650</v>
      </c>
      <c r="F34" s="31">
        <f t="shared" si="3"/>
        <v>22641200</v>
      </c>
      <c r="G34" s="31">
        <f t="shared" si="3"/>
        <v>-23404800</v>
      </c>
      <c r="H34" s="31">
        <f t="shared" si="3"/>
        <v>61213161</v>
      </c>
      <c r="I34" s="31">
        <f t="shared" si="3"/>
        <v>352770111</v>
      </c>
      <c r="J34" s="31">
        <f t="shared" si="3"/>
        <v>390578472</v>
      </c>
      <c r="K34" s="31">
        <f t="shared" si="3"/>
        <v>-56736743</v>
      </c>
      <c r="L34" s="31">
        <f t="shared" si="3"/>
        <v>94212119</v>
      </c>
      <c r="M34" s="31">
        <f t="shared" si="3"/>
        <v>293030468</v>
      </c>
      <c r="N34" s="31">
        <f t="shared" si="3"/>
        <v>330505844</v>
      </c>
      <c r="O34" s="31">
        <f t="shared" si="3"/>
        <v>6174930</v>
      </c>
      <c r="P34" s="31">
        <f t="shared" si="3"/>
        <v>-17609026</v>
      </c>
      <c r="Q34" s="31">
        <f t="shared" si="3"/>
        <v>-17609026</v>
      </c>
      <c r="R34" s="31">
        <f t="shared" si="3"/>
        <v>-29043122</v>
      </c>
      <c r="S34" s="31">
        <f t="shared" si="3"/>
        <v>11034257</v>
      </c>
      <c r="T34" s="31">
        <f t="shared" si="3"/>
        <v>15398636</v>
      </c>
      <c r="U34" s="31">
        <f t="shared" si="3"/>
        <v>53085072</v>
      </c>
      <c r="V34" s="31">
        <f t="shared" si="3"/>
        <v>79517965</v>
      </c>
      <c r="W34" s="31">
        <f t="shared" si="3"/>
        <v>771559159</v>
      </c>
      <c r="X34" s="31">
        <f t="shared" si="3"/>
        <v>22641200</v>
      </c>
      <c r="Y34" s="31">
        <f t="shared" si="3"/>
        <v>748917959</v>
      </c>
      <c r="Z34" s="32">
        <f>+IF(X34&lt;&gt;0,+(Y34/X34)*100,0)</f>
        <v>3307.766191721287</v>
      </c>
      <c r="AA34" s="33">
        <f>SUM(AA29:AA33)</f>
        <v>22641200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59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60</v>
      </c>
      <c r="B37" s="17"/>
      <c r="C37" s="18">
        <v>-10462657</v>
      </c>
      <c r="D37" s="18"/>
      <c r="E37" s="19">
        <v>219035343</v>
      </c>
      <c r="F37" s="20">
        <v>23542125</v>
      </c>
      <c r="G37" s="20">
        <v>-16295833</v>
      </c>
      <c r="H37" s="20">
        <v>1858955</v>
      </c>
      <c r="I37" s="20">
        <v>193196087</v>
      </c>
      <c r="J37" s="20">
        <v>178759209</v>
      </c>
      <c r="K37" s="20">
        <v>3661618</v>
      </c>
      <c r="L37" s="20">
        <v>1798989</v>
      </c>
      <c r="M37" s="20">
        <v>200515648</v>
      </c>
      <c r="N37" s="20">
        <v>205976255</v>
      </c>
      <c r="O37" s="20">
        <v>-4507048</v>
      </c>
      <c r="P37" s="20">
        <v>-11037471</v>
      </c>
      <c r="Q37" s="20">
        <v>-11037471</v>
      </c>
      <c r="R37" s="20">
        <v>-26581990</v>
      </c>
      <c r="S37" s="20">
        <v>1758651</v>
      </c>
      <c r="T37" s="20">
        <v>1817273</v>
      </c>
      <c r="U37" s="20">
        <v>3517302</v>
      </c>
      <c r="V37" s="20">
        <v>7093226</v>
      </c>
      <c r="W37" s="20">
        <v>365246700</v>
      </c>
      <c r="X37" s="20">
        <v>23542125</v>
      </c>
      <c r="Y37" s="20">
        <v>341704575</v>
      </c>
      <c r="Z37" s="21">
        <v>1451.46</v>
      </c>
      <c r="AA37" s="22">
        <v>23542125</v>
      </c>
    </row>
    <row r="38" spans="1:27" ht="12.75">
      <c r="A38" s="23" t="s">
        <v>57</v>
      </c>
      <c r="B38" s="17"/>
      <c r="C38" s="18"/>
      <c r="D38" s="18"/>
      <c r="E38" s="19"/>
      <c r="F38" s="20"/>
      <c r="G38" s="20"/>
      <c r="H38" s="20"/>
      <c r="I38" s="20">
        <v>-1895142</v>
      </c>
      <c r="J38" s="20">
        <v>-1895142</v>
      </c>
      <c r="K38" s="20"/>
      <c r="L38" s="20"/>
      <c r="M38" s="20">
        <v>-1895142</v>
      </c>
      <c r="N38" s="20">
        <v>-1895142</v>
      </c>
      <c r="O38" s="20"/>
      <c r="P38" s="20"/>
      <c r="Q38" s="20"/>
      <c r="R38" s="20"/>
      <c r="S38" s="20"/>
      <c r="T38" s="20"/>
      <c r="U38" s="20"/>
      <c r="V38" s="20"/>
      <c r="W38" s="20">
        <v>-3790284</v>
      </c>
      <c r="X38" s="20"/>
      <c r="Y38" s="20">
        <v>-3790284</v>
      </c>
      <c r="Z38" s="21"/>
      <c r="AA38" s="22"/>
    </row>
    <row r="39" spans="1:27" ht="12.75">
      <c r="A39" s="27" t="s">
        <v>61</v>
      </c>
      <c r="B39" s="35"/>
      <c r="C39" s="29">
        <f aca="true" t="shared" si="4" ref="C39:Y39">SUM(C37:C38)</f>
        <v>-10462657</v>
      </c>
      <c r="D39" s="29">
        <f>SUM(D37:D38)</f>
        <v>0</v>
      </c>
      <c r="E39" s="36">
        <f t="shared" si="4"/>
        <v>219035343</v>
      </c>
      <c r="F39" s="37">
        <f t="shared" si="4"/>
        <v>23542125</v>
      </c>
      <c r="G39" s="37">
        <f t="shared" si="4"/>
        <v>-16295833</v>
      </c>
      <c r="H39" s="37">
        <f t="shared" si="4"/>
        <v>1858955</v>
      </c>
      <c r="I39" s="37">
        <f t="shared" si="4"/>
        <v>191300945</v>
      </c>
      <c r="J39" s="37">
        <f t="shared" si="4"/>
        <v>176864067</v>
      </c>
      <c r="K39" s="37">
        <f t="shared" si="4"/>
        <v>3661618</v>
      </c>
      <c r="L39" s="37">
        <f t="shared" si="4"/>
        <v>1798989</v>
      </c>
      <c r="M39" s="37">
        <f t="shared" si="4"/>
        <v>198620506</v>
      </c>
      <c r="N39" s="37">
        <f t="shared" si="4"/>
        <v>204081113</v>
      </c>
      <c r="O39" s="37">
        <f t="shared" si="4"/>
        <v>-4507048</v>
      </c>
      <c r="P39" s="37">
        <f t="shared" si="4"/>
        <v>-11037471</v>
      </c>
      <c r="Q39" s="37">
        <f t="shared" si="4"/>
        <v>-11037471</v>
      </c>
      <c r="R39" s="37">
        <f t="shared" si="4"/>
        <v>-26581990</v>
      </c>
      <c r="S39" s="37">
        <f t="shared" si="4"/>
        <v>1758651</v>
      </c>
      <c r="T39" s="37">
        <f t="shared" si="4"/>
        <v>1817273</v>
      </c>
      <c r="U39" s="37">
        <f t="shared" si="4"/>
        <v>3517302</v>
      </c>
      <c r="V39" s="37">
        <f t="shared" si="4"/>
        <v>7093226</v>
      </c>
      <c r="W39" s="37">
        <f t="shared" si="4"/>
        <v>361456416</v>
      </c>
      <c r="X39" s="37">
        <f t="shared" si="4"/>
        <v>23542125</v>
      </c>
      <c r="Y39" s="37">
        <f t="shared" si="4"/>
        <v>337914291</v>
      </c>
      <c r="Z39" s="38">
        <f>+IF(X39&lt;&gt;0,+(Y39/X39)*100,0)</f>
        <v>1435.3601936953442</v>
      </c>
      <c r="AA39" s="39">
        <f>SUM(AA37:AA38)</f>
        <v>23542125</v>
      </c>
    </row>
    <row r="40" spans="1:27" ht="12.75">
      <c r="A40" s="27" t="s">
        <v>62</v>
      </c>
      <c r="B40" s="28"/>
      <c r="C40" s="29">
        <f aca="true" t="shared" si="5" ref="C40:Y40">+C34+C39</f>
        <v>-60406138</v>
      </c>
      <c r="D40" s="29">
        <f>+D34+D39</f>
        <v>0</v>
      </c>
      <c r="E40" s="30">
        <f t="shared" si="5"/>
        <v>268692993</v>
      </c>
      <c r="F40" s="31">
        <f t="shared" si="5"/>
        <v>46183325</v>
      </c>
      <c r="G40" s="31">
        <f t="shared" si="5"/>
        <v>-39700633</v>
      </c>
      <c r="H40" s="31">
        <f t="shared" si="5"/>
        <v>63072116</v>
      </c>
      <c r="I40" s="31">
        <f t="shared" si="5"/>
        <v>544071056</v>
      </c>
      <c r="J40" s="31">
        <f t="shared" si="5"/>
        <v>567442539</v>
      </c>
      <c r="K40" s="31">
        <f t="shared" si="5"/>
        <v>-53075125</v>
      </c>
      <c r="L40" s="31">
        <f t="shared" si="5"/>
        <v>96011108</v>
      </c>
      <c r="M40" s="31">
        <f t="shared" si="5"/>
        <v>491650974</v>
      </c>
      <c r="N40" s="31">
        <f t="shared" si="5"/>
        <v>534586957</v>
      </c>
      <c r="O40" s="31">
        <f t="shared" si="5"/>
        <v>1667882</v>
      </c>
      <c r="P40" s="31">
        <f t="shared" si="5"/>
        <v>-28646497</v>
      </c>
      <c r="Q40" s="31">
        <f t="shared" si="5"/>
        <v>-28646497</v>
      </c>
      <c r="R40" s="31">
        <f t="shared" si="5"/>
        <v>-55625112</v>
      </c>
      <c r="S40" s="31">
        <f t="shared" si="5"/>
        <v>12792908</v>
      </c>
      <c r="T40" s="31">
        <f t="shared" si="5"/>
        <v>17215909</v>
      </c>
      <c r="U40" s="31">
        <f t="shared" si="5"/>
        <v>56602374</v>
      </c>
      <c r="V40" s="31">
        <f t="shared" si="5"/>
        <v>86611191</v>
      </c>
      <c r="W40" s="31">
        <f t="shared" si="5"/>
        <v>1133015575</v>
      </c>
      <c r="X40" s="31">
        <f t="shared" si="5"/>
        <v>46183325</v>
      </c>
      <c r="Y40" s="31">
        <f t="shared" si="5"/>
        <v>1086832250</v>
      </c>
      <c r="Z40" s="32">
        <f>+IF(X40&lt;&gt;0,+(Y40/X40)*100,0)</f>
        <v>2353.300135925683</v>
      </c>
      <c r="AA40" s="33">
        <f>+AA34+AA39</f>
        <v>46183325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-72414215</v>
      </c>
      <c r="D42" s="43">
        <f>+D25-D40</f>
        <v>0</v>
      </c>
      <c r="E42" s="44">
        <f t="shared" si="6"/>
        <v>951417885</v>
      </c>
      <c r="F42" s="45">
        <f t="shared" si="6"/>
        <v>238955586</v>
      </c>
      <c r="G42" s="45">
        <f t="shared" si="6"/>
        <v>201399446</v>
      </c>
      <c r="H42" s="45">
        <f t="shared" si="6"/>
        <v>-19859236</v>
      </c>
      <c r="I42" s="45">
        <f t="shared" si="6"/>
        <v>1907018661</v>
      </c>
      <c r="J42" s="45">
        <f t="shared" si="6"/>
        <v>2088558871</v>
      </c>
      <c r="K42" s="45">
        <f t="shared" si="6"/>
        <v>-40523062</v>
      </c>
      <c r="L42" s="45">
        <f t="shared" si="6"/>
        <v>-44910089</v>
      </c>
      <c r="M42" s="45">
        <f t="shared" si="6"/>
        <v>1800016424</v>
      </c>
      <c r="N42" s="45">
        <f t="shared" si="6"/>
        <v>1714583273</v>
      </c>
      <c r="O42" s="45">
        <f t="shared" si="6"/>
        <v>25700917</v>
      </c>
      <c r="P42" s="45">
        <f t="shared" si="6"/>
        <v>-14665919</v>
      </c>
      <c r="Q42" s="45">
        <f t="shared" si="6"/>
        <v>-14665919</v>
      </c>
      <c r="R42" s="45">
        <f t="shared" si="6"/>
        <v>-3630921</v>
      </c>
      <c r="S42" s="45">
        <f t="shared" si="6"/>
        <v>5616622</v>
      </c>
      <c r="T42" s="45">
        <f t="shared" si="6"/>
        <v>-40287876</v>
      </c>
      <c r="U42" s="45">
        <f t="shared" si="6"/>
        <v>-28789432</v>
      </c>
      <c r="V42" s="45">
        <f t="shared" si="6"/>
        <v>-63460686</v>
      </c>
      <c r="W42" s="45">
        <f t="shared" si="6"/>
        <v>3736050537</v>
      </c>
      <c r="X42" s="45">
        <f t="shared" si="6"/>
        <v>238955586</v>
      </c>
      <c r="Y42" s="45">
        <f t="shared" si="6"/>
        <v>3497094951</v>
      </c>
      <c r="Z42" s="46">
        <f>+IF(X42&lt;&gt;0,+(Y42/X42)*100,0)</f>
        <v>1463.4916092733652</v>
      </c>
      <c r="AA42" s="47">
        <f>+AA25-AA40</f>
        <v>238955586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8</v>
      </c>
      <c r="D45" s="18"/>
      <c r="E45" s="19">
        <v>758262612</v>
      </c>
      <c r="F45" s="20">
        <v>62786991</v>
      </c>
      <c r="G45" s="20"/>
      <c r="H45" s="20"/>
      <c r="I45" s="20">
        <v>1159961496</v>
      </c>
      <c r="J45" s="20">
        <v>1159961496</v>
      </c>
      <c r="K45" s="20"/>
      <c r="L45" s="20"/>
      <c r="M45" s="20">
        <v>1119586388</v>
      </c>
      <c r="N45" s="20">
        <v>1119586388</v>
      </c>
      <c r="O45" s="20"/>
      <c r="P45" s="20"/>
      <c r="Q45" s="20"/>
      <c r="R45" s="20"/>
      <c r="S45" s="20">
        <v>7</v>
      </c>
      <c r="T45" s="20">
        <v>8</v>
      </c>
      <c r="U45" s="20">
        <v>5</v>
      </c>
      <c r="V45" s="20">
        <v>20</v>
      </c>
      <c r="W45" s="20">
        <v>2279547904</v>
      </c>
      <c r="X45" s="20">
        <v>-188358973</v>
      </c>
      <c r="Y45" s="20">
        <v>2467906877</v>
      </c>
      <c r="Z45" s="48">
        <v>-1310.21</v>
      </c>
      <c r="AA45" s="22">
        <v>62786991</v>
      </c>
    </row>
    <row r="46" spans="1:27" ht="12.75">
      <c r="A46" s="23" t="s">
        <v>67</v>
      </c>
      <c r="B46" s="17"/>
      <c r="C46" s="18"/>
      <c r="D46" s="18"/>
      <c r="E46" s="19"/>
      <c r="F46" s="20"/>
      <c r="G46" s="20"/>
      <c r="H46" s="20"/>
      <c r="I46" s="20">
        <v>611939217</v>
      </c>
      <c r="J46" s="20">
        <v>611939217</v>
      </c>
      <c r="K46" s="20"/>
      <c r="L46" s="20"/>
      <c r="M46" s="20">
        <v>601968891</v>
      </c>
      <c r="N46" s="20">
        <v>601968891</v>
      </c>
      <c r="O46" s="20"/>
      <c r="P46" s="20"/>
      <c r="Q46" s="20"/>
      <c r="R46" s="20"/>
      <c r="S46" s="20"/>
      <c r="T46" s="20"/>
      <c r="U46" s="20"/>
      <c r="V46" s="20"/>
      <c r="W46" s="20">
        <v>1213908108</v>
      </c>
      <c r="X46" s="20"/>
      <c r="Y46" s="20">
        <v>1213908108</v>
      </c>
      <c r="Z46" s="48"/>
      <c r="AA46" s="22"/>
    </row>
    <row r="47" spans="1:27" ht="12.75">
      <c r="A47" s="23"/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68</v>
      </c>
      <c r="B48" s="50" t="s">
        <v>64</v>
      </c>
      <c r="C48" s="51">
        <f aca="true" t="shared" si="7" ref="C48:Y48">SUM(C45:C47)</f>
        <v>8</v>
      </c>
      <c r="D48" s="51">
        <f>SUM(D45:D47)</f>
        <v>0</v>
      </c>
      <c r="E48" s="52">
        <f t="shared" si="7"/>
        <v>758262612</v>
      </c>
      <c r="F48" s="53">
        <f t="shared" si="7"/>
        <v>62786991</v>
      </c>
      <c r="G48" s="53">
        <f t="shared" si="7"/>
        <v>0</v>
      </c>
      <c r="H48" s="53">
        <f t="shared" si="7"/>
        <v>0</v>
      </c>
      <c r="I48" s="53">
        <f t="shared" si="7"/>
        <v>1771900713</v>
      </c>
      <c r="J48" s="53">
        <f t="shared" si="7"/>
        <v>1771900713</v>
      </c>
      <c r="K48" s="53">
        <f t="shared" si="7"/>
        <v>0</v>
      </c>
      <c r="L48" s="53">
        <f t="shared" si="7"/>
        <v>0</v>
      </c>
      <c r="M48" s="53">
        <f t="shared" si="7"/>
        <v>1721555279</v>
      </c>
      <c r="N48" s="53">
        <f t="shared" si="7"/>
        <v>1721555279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7</v>
      </c>
      <c r="T48" s="53">
        <f t="shared" si="7"/>
        <v>8</v>
      </c>
      <c r="U48" s="53">
        <f t="shared" si="7"/>
        <v>5</v>
      </c>
      <c r="V48" s="53">
        <f t="shared" si="7"/>
        <v>20</v>
      </c>
      <c r="W48" s="53">
        <f t="shared" si="7"/>
        <v>3493456012</v>
      </c>
      <c r="X48" s="53">
        <f t="shared" si="7"/>
        <v>-188358973</v>
      </c>
      <c r="Y48" s="53">
        <f t="shared" si="7"/>
        <v>3681814985</v>
      </c>
      <c r="Z48" s="54">
        <f>+IF(X48&lt;&gt;0,+(Y48/X48)*100,0)</f>
        <v>-1954.679899958894</v>
      </c>
      <c r="AA48" s="55">
        <f>SUM(AA45:AA47)</f>
        <v>62786991</v>
      </c>
    </row>
    <row r="49" spans="1:27" ht="12.75">
      <c r="A49" s="56" t="s">
        <v>123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124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125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7" t="s">
        <v>82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126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2705343</v>
      </c>
      <c r="D6" s="18"/>
      <c r="E6" s="19">
        <v>1105685</v>
      </c>
      <c r="F6" s="20">
        <v>8960792</v>
      </c>
      <c r="G6" s="20">
        <v>46715037</v>
      </c>
      <c r="H6" s="20">
        <v>-11051975</v>
      </c>
      <c r="I6" s="20">
        <v>-19005661</v>
      </c>
      <c r="J6" s="20">
        <v>16657401</v>
      </c>
      <c r="K6" s="20">
        <v>-15219759</v>
      </c>
      <c r="L6" s="20">
        <v>3810191</v>
      </c>
      <c r="M6" s="20">
        <v>31546156</v>
      </c>
      <c r="N6" s="20">
        <v>20136588</v>
      </c>
      <c r="O6" s="20">
        <v>-17139376</v>
      </c>
      <c r="P6" s="20">
        <v>-2699233</v>
      </c>
      <c r="Q6" s="20">
        <v>29099296</v>
      </c>
      <c r="R6" s="20">
        <v>9260687</v>
      </c>
      <c r="S6" s="20">
        <v>-10368829</v>
      </c>
      <c r="T6" s="20">
        <v>-4159978</v>
      </c>
      <c r="U6" s="20">
        <v>-6455756</v>
      </c>
      <c r="V6" s="20">
        <v>-20984563</v>
      </c>
      <c r="W6" s="20">
        <v>25070113</v>
      </c>
      <c r="X6" s="20">
        <v>8960792</v>
      </c>
      <c r="Y6" s="20">
        <v>16109321</v>
      </c>
      <c r="Z6" s="21">
        <v>179.78</v>
      </c>
      <c r="AA6" s="22">
        <v>8960792</v>
      </c>
    </row>
    <row r="7" spans="1:27" ht="12.75">
      <c r="A7" s="23" t="s">
        <v>34</v>
      </c>
      <c r="B7" s="17"/>
      <c r="C7" s="18">
        <v>24061510</v>
      </c>
      <c r="D7" s="18"/>
      <c r="E7" s="19">
        <v>23000952</v>
      </c>
      <c r="F7" s="20">
        <v>25978416</v>
      </c>
      <c r="G7" s="20">
        <v>58439</v>
      </c>
      <c r="H7" s="20">
        <v>344034</v>
      </c>
      <c r="I7" s="20">
        <v>5027922</v>
      </c>
      <c r="J7" s="20">
        <v>5430395</v>
      </c>
      <c r="K7" s="20">
        <v>56965</v>
      </c>
      <c r="L7" s="20">
        <v>312460</v>
      </c>
      <c r="M7" s="20">
        <v>57630</v>
      </c>
      <c r="N7" s="20">
        <v>427055</v>
      </c>
      <c r="O7" s="20">
        <v>63515</v>
      </c>
      <c r="P7" s="20">
        <v>49891</v>
      </c>
      <c r="Q7" s="20">
        <v>54887</v>
      </c>
      <c r="R7" s="20">
        <v>168293</v>
      </c>
      <c r="S7" s="20">
        <v>46010</v>
      </c>
      <c r="T7" s="20">
        <v>581157</v>
      </c>
      <c r="U7" s="20">
        <v>-915141</v>
      </c>
      <c r="V7" s="20">
        <v>-287974</v>
      </c>
      <c r="W7" s="20">
        <v>5737769</v>
      </c>
      <c r="X7" s="20">
        <v>25978416</v>
      </c>
      <c r="Y7" s="20">
        <v>-20240647</v>
      </c>
      <c r="Z7" s="21">
        <v>-77.91</v>
      </c>
      <c r="AA7" s="22">
        <v>25978416</v>
      </c>
    </row>
    <row r="8" spans="1:27" ht="12.75">
      <c r="A8" s="23" t="s">
        <v>35</v>
      </c>
      <c r="B8" s="17"/>
      <c r="C8" s="18">
        <v>12112313</v>
      </c>
      <c r="D8" s="18"/>
      <c r="E8" s="19">
        <v>29571826</v>
      </c>
      <c r="F8" s="20">
        <v>25978416</v>
      </c>
      <c r="G8" s="20">
        <v>1446881</v>
      </c>
      <c r="H8" s="20">
        <v>509834</v>
      </c>
      <c r="I8" s="20">
        <v>548763</v>
      </c>
      <c r="J8" s="20">
        <v>2505478</v>
      </c>
      <c r="K8" s="20">
        <v>1396411</v>
      </c>
      <c r="L8" s="20">
        <v>-151864</v>
      </c>
      <c r="M8" s="20">
        <v>1657754</v>
      </c>
      <c r="N8" s="20">
        <v>2902301</v>
      </c>
      <c r="O8" s="20">
        <v>1818887</v>
      </c>
      <c r="P8" s="20">
        <v>1417332</v>
      </c>
      <c r="Q8" s="20">
        <v>1527633</v>
      </c>
      <c r="R8" s="20">
        <v>4763852</v>
      </c>
      <c r="S8" s="20">
        <v>2055668</v>
      </c>
      <c r="T8" s="20">
        <v>1658364</v>
      </c>
      <c r="U8" s="20">
        <v>1327800</v>
      </c>
      <c r="V8" s="20">
        <v>5041832</v>
      </c>
      <c r="W8" s="20">
        <v>15213463</v>
      </c>
      <c r="X8" s="20">
        <v>25978416</v>
      </c>
      <c r="Y8" s="20">
        <v>-10764953</v>
      </c>
      <c r="Z8" s="21">
        <v>-41.44</v>
      </c>
      <c r="AA8" s="22">
        <v>25978416</v>
      </c>
    </row>
    <row r="9" spans="1:27" ht="12.75">
      <c r="A9" s="23" t="s">
        <v>36</v>
      </c>
      <c r="B9" s="17"/>
      <c r="C9" s="18">
        <v>47582585</v>
      </c>
      <c r="D9" s="18"/>
      <c r="E9" s="19">
        <v>145823</v>
      </c>
      <c r="F9" s="20">
        <v>9349779</v>
      </c>
      <c r="G9" s="20">
        <v>217619</v>
      </c>
      <c r="H9" s="20">
        <v>-447081</v>
      </c>
      <c r="I9" s="20">
        <v>440736</v>
      </c>
      <c r="J9" s="20">
        <v>211274</v>
      </c>
      <c r="K9" s="20">
        <v>-468156</v>
      </c>
      <c r="L9" s="20">
        <v>782773</v>
      </c>
      <c r="M9" s="20">
        <v>689603</v>
      </c>
      <c r="N9" s="20">
        <v>1004220</v>
      </c>
      <c r="O9" s="20">
        <v>-623713</v>
      </c>
      <c r="P9" s="20">
        <v>-942065</v>
      </c>
      <c r="Q9" s="20">
        <v>178337</v>
      </c>
      <c r="R9" s="20">
        <v>-1387441</v>
      </c>
      <c r="S9" s="20">
        <v>-291104</v>
      </c>
      <c r="T9" s="20">
        <v>-258972</v>
      </c>
      <c r="U9" s="20">
        <v>938800</v>
      </c>
      <c r="V9" s="20">
        <v>388724</v>
      </c>
      <c r="W9" s="20">
        <v>216777</v>
      </c>
      <c r="X9" s="20">
        <v>9349779</v>
      </c>
      <c r="Y9" s="20">
        <v>-9133002</v>
      </c>
      <c r="Z9" s="21">
        <v>-97.68</v>
      </c>
      <c r="AA9" s="22">
        <v>9349779</v>
      </c>
    </row>
    <row r="10" spans="1:27" ht="12.75">
      <c r="A10" s="23" t="s">
        <v>37</v>
      </c>
      <c r="B10" s="17"/>
      <c r="C10" s="18"/>
      <c r="D10" s="18"/>
      <c r="E10" s="19"/>
      <c r="F10" s="20"/>
      <c r="G10" s="24">
        <v>50944</v>
      </c>
      <c r="H10" s="24"/>
      <c r="I10" s="24"/>
      <c r="J10" s="20">
        <v>50944</v>
      </c>
      <c r="K10" s="24">
        <v>5371</v>
      </c>
      <c r="L10" s="24">
        <v>-1074</v>
      </c>
      <c r="M10" s="20">
        <v>3467</v>
      </c>
      <c r="N10" s="24">
        <v>7764</v>
      </c>
      <c r="O10" s="24">
        <v>-1982</v>
      </c>
      <c r="P10" s="24">
        <v>-1982</v>
      </c>
      <c r="Q10" s="20">
        <v>-1982</v>
      </c>
      <c r="R10" s="24">
        <v>-5946</v>
      </c>
      <c r="S10" s="24">
        <v>-4362</v>
      </c>
      <c r="T10" s="20">
        <v>-2374</v>
      </c>
      <c r="U10" s="24"/>
      <c r="V10" s="24">
        <v>-6736</v>
      </c>
      <c r="W10" s="24">
        <v>46026</v>
      </c>
      <c r="X10" s="20"/>
      <c r="Y10" s="24">
        <v>46026</v>
      </c>
      <c r="Z10" s="25"/>
      <c r="AA10" s="26"/>
    </row>
    <row r="11" spans="1:27" ht="12.75">
      <c r="A11" s="23" t="s">
        <v>38</v>
      </c>
      <c r="B11" s="17"/>
      <c r="C11" s="18"/>
      <c r="D11" s="18"/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1"/>
      <c r="AA11" s="22"/>
    </row>
    <row r="12" spans="1:27" ht="12.75">
      <c r="A12" s="27" t="s">
        <v>39</v>
      </c>
      <c r="B12" s="28"/>
      <c r="C12" s="29">
        <f aca="true" t="shared" si="0" ref="C12:Y12">SUM(C6:C11)</f>
        <v>86461751</v>
      </c>
      <c r="D12" s="29">
        <f>SUM(D6:D11)</f>
        <v>0</v>
      </c>
      <c r="E12" s="30">
        <f t="shared" si="0"/>
        <v>53824286</v>
      </c>
      <c r="F12" s="31">
        <f t="shared" si="0"/>
        <v>70267403</v>
      </c>
      <c r="G12" s="31">
        <f t="shared" si="0"/>
        <v>48488920</v>
      </c>
      <c r="H12" s="31">
        <f t="shared" si="0"/>
        <v>-10645188</v>
      </c>
      <c r="I12" s="31">
        <f t="shared" si="0"/>
        <v>-12988240</v>
      </c>
      <c r="J12" s="31">
        <f t="shared" si="0"/>
        <v>24855492</v>
      </c>
      <c r="K12" s="31">
        <f t="shared" si="0"/>
        <v>-14229168</v>
      </c>
      <c r="L12" s="31">
        <f t="shared" si="0"/>
        <v>4752486</v>
      </c>
      <c r="M12" s="31">
        <f t="shared" si="0"/>
        <v>33954610</v>
      </c>
      <c r="N12" s="31">
        <f t="shared" si="0"/>
        <v>24477928</v>
      </c>
      <c r="O12" s="31">
        <f t="shared" si="0"/>
        <v>-15882669</v>
      </c>
      <c r="P12" s="31">
        <f t="shared" si="0"/>
        <v>-2176057</v>
      </c>
      <c r="Q12" s="31">
        <f t="shared" si="0"/>
        <v>30858171</v>
      </c>
      <c r="R12" s="31">
        <f t="shared" si="0"/>
        <v>12799445</v>
      </c>
      <c r="S12" s="31">
        <f t="shared" si="0"/>
        <v>-8562617</v>
      </c>
      <c r="T12" s="31">
        <f t="shared" si="0"/>
        <v>-2181803</v>
      </c>
      <c r="U12" s="31">
        <f t="shared" si="0"/>
        <v>-5104297</v>
      </c>
      <c r="V12" s="31">
        <f t="shared" si="0"/>
        <v>-15848717</v>
      </c>
      <c r="W12" s="31">
        <f t="shared" si="0"/>
        <v>46284148</v>
      </c>
      <c r="X12" s="31">
        <f t="shared" si="0"/>
        <v>70267403</v>
      </c>
      <c r="Y12" s="31">
        <f t="shared" si="0"/>
        <v>-23983255</v>
      </c>
      <c r="Z12" s="32">
        <f>+IF(X12&lt;&gt;0,+(Y12/X12)*100,0)</f>
        <v>-34.13140941042036</v>
      </c>
      <c r="AA12" s="33">
        <f>SUM(AA6:AA11)</f>
        <v>70267403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>
        <v>1666667</v>
      </c>
      <c r="D15" s="18"/>
      <c r="E15" s="19">
        <v>694444</v>
      </c>
      <c r="F15" s="20">
        <v>1666667</v>
      </c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>
        <v>-277778</v>
      </c>
      <c r="V15" s="20">
        <v>-277778</v>
      </c>
      <c r="W15" s="20">
        <v>-277778</v>
      </c>
      <c r="X15" s="20">
        <v>1666667</v>
      </c>
      <c r="Y15" s="20">
        <v>-1944445</v>
      </c>
      <c r="Z15" s="21">
        <v>-116.67</v>
      </c>
      <c r="AA15" s="22">
        <v>1666667</v>
      </c>
    </row>
    <row r="16" spans="1:27" ht="12.7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2.75">
      <c r="A17" s="23" t="s">
        <v>43</v>
      </c>
      <c r="B17" s="17"/>
      <c r="C17" s="18"/>
      <c r="D17" s="18"/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1"/>
      <c r="AA17" s="22"/>
    </row>
    <row r="18" spans="1:27" ht="12.7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>
        <v>376758865</v>
      </c>
      <c r="D19" s="18"/>
      <c r="E19" s="19">
        <v>386148398</v>
      </c>
      <c r="F19" s="20">
        <v>403771776</v>
      </c>
      <c r="G19" s="20">
        <v>5448920</v>
      </c>
      <c r="H19" s="20">
        <v>3324702</v>
      </c>
      <c r="I19" s="20">
        <v>830256</v>
      </c>
      <c r="J19" s="20">
        <v>9603878</v>
      </c>
      <c r="K19" s="20">
        <v>963055</v>
      </c>
      <c r="L19" s="20">
        <v>4853714</v>
      </c>
      <c r="M19" s="20">
        <v>-8796109</v>
      </c>
      <c r="N19" s="20">
        <v>-2979340</v>
      </c>
      <c r="O19" s="20">
        <v>1320147</v>
      </c>
      <c r="P19" s="20">
        <v>1216420</v>
      </c>
      <c r="Q19" s="20">
        <v>3221463</v>
      </c>
      <c r="R19" s="20">
        <v>5758030</v>
      </c>
      <c r="S19" s="20">
        <v>11059778</v>
      </c>
      <c r="T19" s="20">
        <v>88065</v>
      </c>
      <c r="U19" s="20">
        <v>6511326</v>
      </c>
      <c r="V19" s="20">
        <v>17659169</v>
      </c>
      <c r="W19" s="20">
        <v>30041737</v>
      </c>
      <c r="X19" s="20">
        <v>403771776</v>
      </c>
      <c r="Y19" s="20">
        <v>-373730039</v>
      </c>
      <c r="Z19" s="21">
        <v>-92.56</v>
      </c>
      <c r="AA19" s="22">
        <v>403771776</v>
      </c>
    </row>
    <row r="20" spans="1:27" ht="12.75">
      <c r="A20" s="23"/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46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2.75">
      <c r="A22" s="23" t="s">
        <v>47</v>
      </c>
      <c r="B22" s="17"/>
      <c r="C22" s="18">
        <v>10502968</v>
      </c>
      <c r="D22" s="18"/>
      <c r="E22" s="19">
        <v>2648539</v>
      </c>
      <c r="F22" s="20">
        <v>500000</v>
      </c>
      <c r="G22" s="20"/>
      <c r="H22" s="20"/>
      <c r="I22" s="20"/>
      <c r="J22" s="20"/>
      <c r="K22" s="20"/>
      <c r="L22" s="20"/>
      <c r="M22" s="20">
        <v>26700</v>
      </c>
      <c r="N22" s="20">
        <v>26700</v>
      </c>
      <c r="O22" s="20"/>
      <c r="P22" s="20">
        <v>6608</v>
      </c>
      <c r="Q22" s="20"/>
      <c r="R22" s="20">
        <v>6608</v>
      </c>
      <c r="S22" s="20"/>
      <c r="T22" s="20">
        <v>147000</v>
      </c>
      <c r="U22" s="20"/>
      <c r="V22" s="20">
        <v>147000</v>
      </c>
      <c r="W22" s="20">
        <v>180308</v>
      </c>
      <c r="X22" s="20">
        <v>500000</v>
      </c>
      <c r="Y22" s="20">
        <v>-319692</v>
      </c>
      <c r="Z22" s="21">
        <v>-63.94</v>
      </c>
      <c r="AA22" s="22">
        <v>500000</v>
      </c>
    </row>
    <row r="23" spans="1:27" ht="12.75">
      <c r="A23" s="23" t="s">
        <v>48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2.75">
      <c r="A24" s="27" t="s">
        <v>49</v>
      </c>
      <c r="B24" s="35"/>
      <c r="C24" s="29">
        <f aca="true" t="shared" si="1" ref="C24:Y24">SUM(C15:C23)</f>
        <v>388928500</v>
      </c>
      <c r="D24" s="29">
        <f>SUM(D15:D23)</f>
        <v>0</v>
      </c>
      <c r="E24" s="36">
        <f t="shared" si="1"/>
        <v>389491381</v>
      </c>
      <c r="F24" s="37">
        <f t="shared" si="1"/>
        <v>405938443</v>
      </c>
      <c r="G24" s="37">
        <f t="shared" si="1"/>
        <v>5448920</v>
      </c>
      <c r="H24" s="37">
        <f t="shared" si="1"/>
        <v>3324702</v>
      </c>
      <c r="I24" s="37">
        <f t="shared" si="1"/>
        <v>830256</v>
      </c>
      <c r="J24" s="37">
        <f t="shared" si="1"/>
        <v>9603878</v>
      </c>
      <c r="K24" s="37">
        <f t="shared" si="1"/>
        <v>963055</v>
      </c>
      <c r="L24" s="37">
        <f t="shared" si="1"/>
        <v>4853714</v>
      </c>
      <c r="M24" s="37">
        <f t="shared" si="1"/>
        <v>-8769409</v>
      </c>
      <c r="N24" s="37">
        <f t="shared" si="1"/>
        <v>-2952640</v>
      </c>
      <c r="O24" s="37">
        <f t="shared" si="1"/>
        <v>1320147</v>
      </c>
      <c r="P24" s="37">
        <f t="shared" si="1"/>
        <v>1223028</v>
      </c>
      <c r="Q24" s="37">
        <f t="shared" si="1"/>
        <v>3221463</v>
      </c>
      <c r="R24" s="37">
        <f t="shared" si="1"/>
        <v>5764638</v>
      </c>
      <c r="S24" s="37">
        <f t="shared" si="1"/>
        <v>11059778</v>
      </c>
      <c r="T24" s="37">
        <f t="shared" si="1"/>
        <v>235065</v>
      </c>
      <c r="U24" s="37">
        <f t="shared" si="1"/>
        <v>6233548</v>
      </c>
      <c r="V24" s="37">
        <f t="shared" si="1"/>
        <v>17528391</v>
      </c>
      <c r="W24" s="37">
        <f t="shared" si="1"/>
        <v>29944267</v>
      </c>
      <c r="X24" s="37">
        <f t="shared" si="1"/>
        <v>405938443</v>
      </c>
      <c r="Y24" s="37">
        <f t="shared" si="1"/>
        <v>-375994176</v>
      </c>
      <c r="Z24" s="38">
        <f>+IF(X24&lt;&gt;0,+(Y24/X24)*100,0)</f>
        <v>-92.62344635834356</v>
      </c>
      <c r="AA24" s="39">
        <f>SUM(AA15:AA23)</f>
        <v>405938443</v>
      </c>
    </row>
    <row r="25" spans="1:27" ht="12.75">
      <c r="A25" s="27" t="s">
        <v>50</v>
      </c>
      <c r="B25" s="28"/>
      <c r="C25" s="29">
        <f aca="true" t="shared" si="2" ref="C25:Y25">+C12+C24</f>
        <v>475390251</v>
      </c>
      <c r="D25" s="29">
        <f>+D12+D24</f>
        <v>0</v>
      </c>
      <c r="E25" s="30">
        <f t="shared" si="2"/>
        <v>443315667</v>
      </c>
      <c r="F25" s="31">
        <f t="shared" si="2"/>
        <v>476205846</v>
      </c>
      <c r="G25" s="31">
        <f t="shared" si="2"/>
        <v>53937840</v>
      </c>
      <c r="H25" s="31">
        <f t="shared" si="2"/>
        <v>-7320486</v>
      </c>
      <c r="I25" s="31">
        <f t="shared" si="2"/>
        <v>-12157984</v>
      </c>
      <c r="J25" s="31">
        <f t="shared" si="2"/>
        <v>34459370</v>
      </c>
      <c r="K25" s="31">
        <f t="shared" si="2"/>
        <v>-13266113</v>
      </c>
      <c r="L25" s="31">
        <f t="shared" si="2"/>
        <v>9606200</v>
      </c>
      <c r="M25" s="31">
        <f t="shared" si="2"/>
        <v>25185201</v>
      </c>
      <c r="N25" s="31">
        <f t="shared" si="2"/>
        <v>21525288</v>
      </c>
      <c r="O25" s="31">
        <f t="shared" si="2"/>
        <v>-14562522</v>
      </c>
      <c r="P25" s="31">
        <f t="shared" si="2"/>
        <v>-953029</v>
      </c>
      <c r="Q25" s="31">
        <f t="shared" si="2"/>
        <v>34079634</v>
      </c>
      <c r="R25" s="31">
        <f t="shared" si="2"/>
        <v>18564083</v>
      </c>
      <c r="S25" s="31">
        <f t="shared" si="2"/>
        <v>2497161</v>
      </c>
      <c r="T25" s="31">
        <f t="shared" si="2"/>
        <v>-1946738</v>
      </c>
      <c r="U25" s="31">
        <f t="shared" si="2"/>
        <v>1129251</v>
      </c>
      <c r="V25" s="31">
        <f t="shared" si="2"/>
        <v>1679674</v>
      </c>
      <c r="W25" s="31">
        <f t="shared" si="2"/>
        <v>76228415</v>
      </c>
      <c r="X25" s="31">
        <f t="shared" si="2"/>
        <v>476205846</v>
      </c>
      <c r="Y25" s="31">
        <f t="shared" si="2"/>
        <v>-399977431</v>
      </c>
      <c r="Z25" s="32">
        <f>+IF(X25&lt;&gt;0,+(Y25/X25)*100,0)</f>
        <v>-83.99254951607628</v>
      </c>
      <c r="AA25" s="33">
        <f>+AA12+AA24</f>
        <v>476205846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51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52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53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54</v>
      </c>
      <c r="B30" s="17"/>
      <c r="C30" s="18">
        <v>-1</v>
      </c>
      <c r="D30" s="18"/>
      <c r="E30" s="19">
        <v>5914899</v>
      </c>
      <c r="F30" s="20">
        <v>4470591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>
        <v>4470591</v>
      </c>
      <c r="Y30" s="20">
        <v>-4470591</v>
      </c>
      <c r="Z30" s="21">
        <v>-100</v>
      </c>
      <c r="AA30" s="22">
        <v>4470591</v>
      </c>
    </row>
    <row r="31" spans="1:27" ht="12.75">
      <c r="A31" s="23" t="s">
        <v>55</v>
      </c>
      <c r="B31" s="17"/>
      <c r="C31" s="18">
        <v>10200</v>
      </c>
      <c r="D31" s="18"/>
      <c r="E31" s="19"/>
      <c r="F31" s="20"/>
      <c r="G31" s="20">
        <v>1700</v>
      </c>
      <c r="H31" s="20">
        <v>-300</v>
      </c>
      <c r="I31" s="20">
        <v>208</v>
      </c>
      <c r="J31" s="20">
        <v>1608</v>
      </c>
      <c r="K31" s="20">
        <v>8100</v>
      </c>
      <c r="L31" s="20">
        <v>-1300</v>
      </c>
      <c r="M31" s="20">
        <v>120</v>
      </c>
      <c r="N31" s="20">
        <v>6920</v>
      </c>
      <c r="O31" s="20">
        <v>2400</v>
      </c>
      <c r="P31" s="20">
        <v>5300</v>
      </c>
      <c r="Q31" s="20">
        <v>-872</v>
      </c>
      <c r="R31" s="20">
        <v>6828</v>
      </c>
      <c r="S31" s="20"/>
      <c r="T31" s="20"/>
      <c r="U31" s="20"/>
      <c r="V31" s="20"/>
      <c r="W31" s="20">
        <v>15356</v>
      </c>
      <c r="X31" s="20"/>
      <c r="Y31" s="20">
        <v>15356</v>
      </c>
      <c r="Z31" s="21"/>
      <c r="AA31" s="22"/>
    </row>
    <row r="32" spans="1:27" ht="12.75">
      <c r="A32" s="23" t="s">
        <v>56</v>
      </c>
      <c r="B32" s="17"/>
      <c r="C32" s="18">
        <v>75964453</v>
      </c>
      <c r="D32" s="18"/>
      <c r="E32" s="19">
        <v>34967924</v>
      </c>
      <c r="F32" s="20">
        <v>44336059</v>
      </c>
      <c r="G32" s="20">
        <v>7278248</v>
      </c>
      <c r="H32" s="20">
        <v>-2400829</v>
      </c>
      <c r="I32" s="20">
        <v>-5662324</v>
      </c>
      <c r="J32" s="20">
        <v>-784905</v>
      </c>
      <c r="K32" s="20">
        <v>-6240177</v>
      </c>
      <c r="L32" s="20">
        <v>18714011</v>
      </c>
      <c r="M32" s="20">
        <v>6505499</v>
      </c>
      <c r="N32" s="20">
        <v>18979333</v>
      </c>
      <c r="O32" s="20">
        <v>-3935174</v>
      </c>
      <c r="P32" s="20">
        <v>4936033</v>
      </c>
      <c r="Q32" s="20">
        <v>8864463</v>
      </c>
      <c r="R32" s="20">
        <v>9865322</v>
      </c>
      <c r="S32" s="20">
        <v>-756896</v>
      </c>
      <c r="T32" s="20">
        <v>-3519975</v>
      </c>
      <c r="U32" s="20">
        <v>10416541</v>
      </c>
      <c r="V32" s="20">
        <v>6139670</v>
      </c>
      <c r="W32" s="20">
        <v>34199420</v>
      </c>
      <c r="X32" s="20">
        <v>44336059</v>
      </c>
      <c r="Y32" s="20">
        <v>-10136639</v>
      </c>
      <c r="Z32" s="21">
        <v>-22.86</v>
      </c>
      <c r="AA32" s="22">
        <v>44336059</v>
      </c>
    </row>
    <row r="33" spans="1:27" ht="12.75">
      <c r="A33" s="23" t="s">
        <v>57</v>
      </c>
      <c r="B33" s="17"/>
      <c r="C33" s="18">
        <v>7041833</v>
      </c>
      <c r="D33" s="18"/>
      <c r="E33" s="19">
        <v>1024065</v>
      </c>
      <c r="F33" s="20">
        <v>1380957</v>
      </c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>
        <v>1380957</v>
      </c>
      <c r="Y33" s="20">
        <v>-1380957</v>
      </c>
      <c r="Z33" s="21">
        <v>-100</v>
      </c>
      <c r="AA33" s="22">
        <v>1380957</v>
      </c>
    </row>
    <row r="34" spans="1:27" ht="12.75">
      <c r="A34" s="27" t="s">
        <v>58</v>
      </c>
      <c r="B34" s="28"/>
      <c r="C34" s="29">
        <f aca="true" t="shared" si="3" ref="C34:Y34">SUM(C29:C33)</f>
        <v>83016485</v>
      </c>
      <c r="D34" s="29">
        <f>SUM(D29:D33)</f>
        <v>0</v>
      </c>
      <c r="E34" s="30">
        <f t="shared" si="3"/>
        <v>41906888</v>
      </c>
      <c r="F34" s="31">
        <f t="shared" si="3"/>
        <v>50187607</v>
      </c>
      <c r="G34" s="31">
        <f t="shared" si="3"/>
        <v>7279948</v>
      </c>
      <c r="H34" s="31">
        <f t="shared" si="3"/>
        <v>-2401129</v>
      </c>
      <c r="I34" s="31">
        <f t="shared" si="3"/>
        <v>-5662116</v>
      </c>
      <c r="J34" s="31">
        <f t="shared" si="3"/>
        <v>-783297</v>
      </c>
      <c r="K34" s="31">
        <f t="shared" si="3"/>
        <v>-6232077</v>
      </c>
      <c r="L34" s="31">
        <f t="shared" si="3"/>
        <v>18712711</v>
      </c>
      <c r="M34" s="31">
        <f t="shared" si="3"/>
        <v>6505619</v>
      </c>
      <c r="N34" s="31">
        <f t="shared" si="3"/>
        <v>18986253</v>
      </c>
      <c r="O34" s="31">
        <f t="shared" si="3"/>
        <v>-3932774</v>
      </c>
      <c r="P34" s="31">
        <f t="shared" si="3"/>
        <v>4941333</v>
      </c>
      <c r="Q34" s="31">
        <f t="shared" si="3"/>
        <v>8863591</v>
      </c>
      <c r="R34" s="31">
        <f t="shared" si="3"/>
        <v>9872150</v>
      </c>
      <c r="S34" s="31">
        <f t="shared" si="3"/>
        <v>-756896</v>
      </c>
      <c r="T34" s="31">
        <f t="shared" si="3"/>
        <v>-3519975</v>
      </c>
      <c r="U34" s="31">
        <f t="shared" si="3"/>
        <v>10416541</v>
      </c>
      <c r="V34" s="31">
        <f t="shared" si="3"/>
        <v>6139670</v>
      </c>
      <c r="W34" s="31">
        <f t="shared" si="3"/>
        <v>34214776</v>
      </c>
      <c r="X34" s="31">
        <f t="shared" si="3"/>
        <v>50187607</v>
      </c>
      <c r="Y34" s="31">
        <f t="shared" si="3"/>
        <v>-15972831</v>
      </c>
      <c r="Z34" s="32">
        <f>+IF(X34&lt;&gt;0,+(Y34/X34)*100,0)</f>
        <v>-31.82624547131725</v>
      </c>
      <c r="AA34" s="33">
        <f>SUM(AA29:AA33)</f>
        <v>50187607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59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60</v>
      </c>
      <c r="B37" s="17"/>
      <c r="C37" s="18">
        <v>18165459</v>
      </c>
      <c r="D37" s="18"/>
      <c r="E37" s="19">
        <v>7853685</v>
      </c>
      <c r="F37" s="20">
        <v>9985799</v>
      </c>
      <c r="G37" s="20">
        <v>-2702573</v>
      </c>
      <c r="H37" s="20"/>
      <c r="I37" s="20">
        <v>-761522</v>
      </c>
      <c r="J37" s="20">
        <v>-3464095</v>
      </c>
      <c r="K37" s="20">
        <v>877753</v>
      </c>
      <c r="L37" s="20"/>
      <c r="M37" s="20"/>
      <c r="N37" s="20">
        <v>877753</v>
      </c>
      <c r="O37" s="20">
        <v>-2645555</v>
      </c>
      <c r="P37" s="20"/>
      <c r="Q37" s="20"/>
      <c r="R37" s="20">
        <v>-2645555</v>
      </c>
      <c r="S37" s="20">
        <v>228496</v>
      </c>
      <c r="T37" s="20"/>
      <c r="U37" s="20">
        <v>228496</v>
      </c>
      <c r="V37" s="20">
        <v>456992</v>
      </c>
      <c r="W37" s="20">
        <v>-4774905</v>
      </c>
      <c r="X37" s="20">
        <v>9985799</v>
      </c>
      <c r="Y37" s="20">
        <v>-14760704</v>
      </c>
      <c r="Z37" s="21">
        <v>-147.82</v>
      </c>
      <c r="AA37" s="22">
        <v>9985799</v>
      </c>
    </row>
    <row r="38" spans="1:27" ht="12.75">
      <c r="A38" s="23" t="s">
        <v>57</v>
      </c>
      <c r="B38" s="17"/>
      <c r="C38" s="18">
        <v>1954744</v>
      </c>
      <c r="D38" s="18"/>
      <c r="E38" s="19">
        <v>6573995</v>
      </c>
      <c r="F38" s="20">
        <v>9900128</v>
      </c>
      <c r="G38" s="20"/>
      <c r="H38" s="20"/>
      <c r="I38" s="20"/>
      <c r="J38" s="20"/>
      <c r="K38" s="20"/>
      <c r="L38" s="20"/>
      <c r="M38" s="20">
        <v>-42860</v>
      </c>
      <c r="N38" s="20">
        <v>-42860</v>
      </c>
      <c r="O38" s="20"/>
      <c r="P38" s="20"/>
      <c r="Q38" s="20"/>
      <c r="R38" s="20"/>
      <c r="S38" s="20"/>
      <c r="T38" s="20"/>
      <c r="U38" s="20"/>
      <c r="V38" s="20"/>
      <c r="W38" s="20">
        <v>-42860</v>
      </c>
      <c r="X38" s="20">
        <v>9900128</v>
      </c>
      <c r="Y38" s="20">
        <v>-9942988</v>
      </c>
      <c r="Z38" s="21">
        <v>-100.43</v>
      </c>
      <c r="AA38" s="22">
        <v>9900128</v>
      </c>
    </row>
    <row r="39" spans="1:27" ht="12.75">
      <c r="A39" s="27" t="s">
        <v>61</v>
      </c>
      <c r="B39" s="35"/>
      <c r="C39" s="29">
        <f aca="true" t="shared" si="4" ref="C39:Y39">SUM(C37:C38)</f>
        <v>20120203</v>
      </c>
      <c r="D39" s="29">
        <f>SUM(D37:D38)</f>
        <v>0</v>
      </c>
      <c r="E39" s="36">
        <f t="shared" si="4"/>
        <v>14427680</v>
      </c>
      <c r="F39" s="37">
        <f t="shared" si="4"/>
        <v>19885927</v>
      </c>
      <c r="G39" s="37">
        <f t="shared" si="4"/>
        <v>-2702573</v>
      </c>
      <c r="H39" s="37">
        <f t="shared" si="4"/>
        <v>0</v>
      </c>
      <c r="I39" s="37">
        <f t="shared" si="4"/>
        <v>-761522</v>
      </c>
      <c r="J39" s="37">
        <f t="shared" si="4"/>
        <v>-3464095</v>
      </c>
      <c r="K39" s="37">
        <f t="shared" si="4"/>
        <v>877753</v>
      </c>
      <c r="L39" s="37">
        <f t="shared" si="4"/>
        <v>0</v>
      </c>
      <c r="M39" s="37">
        <f t="shared" si="4"/>
        <v>-42860</v>
      </c>
      <c r="N39" s="37">
        <f t="shared" si="4"/>
        <v>834893</v>
      </c>
      <c r="O39" s="37">
        <f t="shared" si="4"/>
        <v>-2645555</v>
      </c>
      <c r="P39" s="37">
        <f t="shared" si="4"/>
        <v>0</v>
      </c>
      <c r="Q39" s="37">
        <f t="shared" si="4"/>
        <v>0</v>
      </c>
      <c r="R39" s="37">
        <f t="shared" si="4"/>
        <v>-2645555</v>
      </c>
      <c r="S39" s="37">
        <f t="shared" si="4"/>
        <v>228496</v>
      </c>
      <c r="T39" s="37">
        <f t="shared" si="4"/>
        <v>0</v>
      </c>
      <c r="U39" s="37">
        <f t="shared" si="4"/>
        <v>228496</v>
      </c>
      <c r="V39" s="37">
        <f t="shared" si="4"/>
        <v>456992</v>
      </c>
      <c r="W39" s="37">
        <f t="shared" si="4"/>
        <v>-4817765</v>
      </c>
      <c r="X39" s="37">
        <f t="shared" si="4"/>
        <v>19885927</v>
      </c>
      <c r="Y39" s="37">
        <f t="shared" si="4"/>
        <v>-24703692</v>
      </c>
      <c r="Z39" s="38">
        <f>+IF(X39&lt;&gt;0,+(Y39/X39)*100,0)</f>
        <v>-124.22700737058928</v>
      </c>
      <c r="AA39" s="39">
        <f>SUM(AA37:AA38)</f>
        <v>19885927</v>
      </c>
    </row>
    <row r="40" spans="1:27" ht="12.75">
      <c r="A40" s="27" t="s">
        <v>62</v>
      </c>
      <c r="B40" s="28"/>
      <c r="C40" s="29">
        <f aca="true" t="shared" si="5" ref="C40:Y40">+C34+C39</f>
        <v>103136688</v>
      </c>
      <c r="D40" s="29">
        <f>+D34+D39</f>
        <v>0</v>
      </c>
      <c r="E40" s="30">
        <f t="shared" si="5"/>
        <v>56334568</v>
      </c>
      <c r="F40" s="31">
        <f t="shared" si="5"/>
        <v>70073534</v>
      </c>
      <c r="G40" s="31">
        <f t="shared" si="5"/>
        <v>4577375</v>
      </c>
      <c r="H40" s="31">
        <f t="shared" si="5"/>
        <v>-2401129</v>
      </c>
      <c r="I40" s="31">
        <f t="shared" si="5"/>
        <v>-6423638</v>
      </c>
      <c r="J40" s="31">
        <f t="shared" si="5"/>
        <v>-4247392</v>
      </c>
      <c r="K40" s="31">
        <f t="shared" si="5"/>
        <v>-5354324</v>
      </c>
      <c r="L40" s="31">
        <f t="shared" si="5"/>
        <v>18712711</v>
      </c>
      <c r="M40" s="31">
        <f t="shared" si="5"/>
        <v>6462759</v>
      </c>
      <c r="N40" s="31">
        <f t="shared" si="5"/>
        <v>19821146</v>
      </c>
      <c r="O40" s="31">
        <f t="shared" si="5"/>
        <v>-6578329</v>
      </c>
      <c r="P40" s="31">
        <f t="shared" si="5"/>
        <v>4941333</v>
      </c>
      <c r="Q40" s="31">
        <f t="shared" si="5"/>
        <v>8863591</v>
      </c>
      <c r="R40" s="31">
        <f t="shared" si="5"/>
        <v>7226595</v>
      </c>
      <c r="S40" s="31">
        <f t="shared" si="5"/>
        <v>-528400</v>
      </c>
      <c r="T40" s="31">
        <f t="shared" si="5"/>
        <v>-3519975</v>
      </c>
      <c r="U40" s="31">
        <f t="shared" si="5"/>
        <v>10645037</v>
      </c>
      <c r="V40" s="31">
        <f t="shared" si="5"/>
        <v>6596662</v>
      </c>
      <c r="W40" s="31">
        <f t="shared" si="5"/>
        <v>29397011</v>
      </c>
      <c r="X40" s="31">
        <f t="shared" si="5"/>
        <v>70073534</v>
      </c>
      <c r="Y40" s="31">
        <f t="shared" si="5"/>
        <v>-40676523</v>
      </c>
      <c r="Z40" s="32">
        <f>+IF(X40&lt;&gt;0,+(Y40/X40)*100,0)</f>
        <v>-58.048339619919844</v>
      </c>
      <c r="AA40" s="33">
        <f>+AA34+AA39</f>
        <v>70073534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372253563</v>
      </c>
      <c r="D42" s="43">
        <f>+D25-D40</f>
        <v>0</v>
      </c>
      <c r="E42" s="44">
        <f t="shared" si="6"/>
        <v>386981099</v>
      </c>
      <c r="F42" s="45">
        <f t="shared" si="6"/>
        <v>406132312</v>
      </c>
      <c r="G42" s="45">
        <f t="shared" si="6"/>
        <v>49360465</v>
      </c>
      <c r="H42" s="45">
        <f t="shared" si="6"/>
        <v>-4919357</v>
      </c>
      <c r="I42" s="45">
        <f t="shared" si="6"/>
        <v>-5734346</v>
      </c>
      <c r="J42" s="45">
        <f t="shared" si="6"/>
        <v>38706762</v>
      </c>
      <c r="K42" s="45">
        <f t="shared" si="6"/>
        <v>-7911789</v>
      </c>
      <c r="L42" s="45">
        <f t="shared" si="6"/>
        <v>-9106511</v>
      </c>
      <c r="M42" s="45">
        <f t="shared" si="6"/>
        <v>18722442</v>
      </c>
      <c r="N42" s="45">
        <f t="shared" si="6"/>
        <v>1704142</v>
      </c>
      <c r="O42" s="45">
        <f t="shared" si="6"/>
        <v>-7984193</v>
      </c>
      <c r="P42" s="45">
        <f t="shared" si="6"/>
        <v>-5894362</v>
      </c>
      <c r="Q42" s="45">
        <f t="shared" si="6"/>
        <v>25216043</v>
      </c>
      <c r="R42" s="45">
        <f t="shared" si="6"/>
        <v>11337488</v>
      </c>
      <c r="S42" s="45">
        <f t="shared" si="6"/>
        <v>3025561</v>
      </c>
      <c r="T42" s="45">
        <f t="shared" si="6"/>
        <v>1573237</v>
      </c>
      <c r="U42" s="45">
        <f t="shared" si="6"/>
        <v>-9515786</v>
      </c>
      <c r="V42" s="45">
        <f t="shared" si="6"/>
        <v>-4916988</v>
      </c>
      <c r="W42" s="45">
        <f t="shared" si="6"/>
        <v>46831404</v>
      </c>
      <c r="X42" s="45">
        <f t="shared" si="6"/>
        <v>406132312</v>
      </c>
      <c r="Y42" s="45">
        <f t="shared" si="6"/>
        <v>-359300908</v>
      </c>
      <c r="Z42" s="46">
        <f>+IF(X42&lt;&gt;0,+(Y42/X42)*100,0)</f>
        <v>-88.46892930794435</v>
      </c>
      <c r="AA42" s="47">
        <f>+AA25-AA40</f>
        <v>406132312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265677461</v>
      </c>
      <c r="D45" s="18"/>
      <c r="E45" s="19">
        <v>365492782</v>
      </c>
      <c r="F45" s="20">
        <v>372137674</v>
      </c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>
        <v>-6</v>
      </c>
      <c r="R45" s="20">
        <v>-6</v>
      </c>
      <c r="S45" s="20">
        <v>-6</v>
      </c>
      <c r="T45" s="20">
        <v>-9</v>
      </c>
      <c r="U45" s="20">
        <v>-2</v>
      </c>
      <c r="V45" s="20">
        <v>-17</v>
      </c>
      <c r="W45" s="20">
        <v>-23</v>
      </c>
      <c r="X45" s="20">
        <v>372137674</v>
      </c>
      <c r="Y45" s="20">
        <v>-372137697</v>
      </c>
      <c r="Z45" s="48">
        <v>-100</v>
      </c>
      <c r="AA45" s="22">
        <v>372137674</v>
      </c>
    </row>
    <row r="46" spans="1:27" ht="12.75">
      <c r="A46" s="23" t="s">
        <v>67</v>
      </c>
      <c r="B46" s="17"/>
      <c r="C46" s="18">
        <v>83748136</v>
      </c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2.75">
      <c r="A47" s="23"/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68</v>
      </c>
      <c r="B48" s="50" t="s">
        <v>64</v>
      </c>
      <c r="C48" s="51">
        <f aca="true" t="shared" si="7" ref="C48:Y48">SUM(C45:C47)</f>
        <v>349425597</v>
      </c>
      <c r="D48" s="51">
        <f>SUM(D45:D47)</f>
        <v>0</v>
      </c>
      <c r="E48" s="52">
        <f t="shared" si="7"/>
        <v>365492782</v>
      </c>
      <c r="F48" s="53">
        <f t="shared" si="7"/>
        <v>372137674</v>
      </c>
      <c r="G48" s="53">
        <f t="shared" si="7"/>
        <v>0</v>
      </c>
      <c r="H48" s="53">
        <f t="shared" si="7"/>
        <v>0</v>
      </c>
      <c r="I48" s="53">
        <f t="shared" si="7"/>
        <v>0</v>
      </c>
      <c r="J48" s="53">
        <f t="shared" si="7"/>
        <v>0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-6</v>
      </c>
      <c r="R48" s="53">
        <f t="shared" si="7"/>
        <v>-6</v>
      </c>
      <c r="S48" s="53">
        <f t="shared" si="7"/>
        <v>-6</v>
      </c>
      <c r="T48" s="53">
        <f t="shared" si="7"/>
        <v>-9</v>
      </c>
      <c r="U48" s="53">
        <f t="shared" si="7"/>
        <v>-2</v>
      </c>
      <c r="V48" s="53">
        <f t="shared" si="7"/>
        <v>-17</v>
      </c>
      <c r="W48" s="53">
        <f t="shared" si="7"/>
        <v>-23</v>
      </c>
      <c r="X48" s="53">
        <f t="shared" si="7"/>
        <v>372137674</v>
      </c>
      <c r="Y48" s="53">
        <f t="shared" si="7"/>
        <v>-372137697</v>
      </c>
      <c r="Z48" s="54">
        <f>+IF(X48&lt;&gt;0,+(Y48/X48)*100,0)</f>
        <v>-100.00000618050835</v>
      </c>
      <c r="AA48" s="55">
        <f>SUM(AA45:AA47)</f>
        <v>372137674</v>
      </c>
    </row>
    <row r="49" spans="1:27" ht="12.75">
      <c r="A49" s="56" t="s">
        <v>123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124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125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7" t="s">
        <v>83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126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-4266106</v>
      </c>
      <c r="D6" s="18"/>
      <c r="E6" s="19">
        <v>-296828880</v>
      </c>
      <c r="F6" s="20">
        <v>692743363</v>
      </c>
      <c r="G6" s="20">
        <v>72517928</v>
      </c>
      <c r="H6" s="20">
        <v>-13896929</v>
      </c>
      <c r="I6" s="20">
        <v>-36403214</v>
      </c>
      <c r="J6" s="20">
        <v>22217785</v>
      </c>
      <c r="K6" s="20">
        <v>23919225</v>
      </c>
      <c r="L6" s="20">
        <v>-24103148</v>
      </c>
      <c r="M6" s="20">
        <v>-31926243</v>
      </c>
      <c r="N6" s="20">
        <v>-32110166</v>
      </c>
      <c r="O6" s="20">
        <v>56826697</v>
      </c>
      <c r="P6" s="20">
        <v>7145548</v>
      </c>
      <c r="Q6" s="20">
        <v>-37087684</v>
      </c>
      <c r="R6" s="20">
        <v>26884561</v>
      </c>
      <c r="S6" s="20">
        <v>-19951049</v>
      </c>
      <c r="T6" s="20">
        <v>-3634348</v>
      </c>
      <c r="U6" s="20">
        <v>-9507583</v>
      </c>
      <c r="V6" s="20">
        <v>-33092980</v>
      </c>
      <c r="W6" s="20">
        <v>-16100800</v>
      </c>
      <c r="X6" s="20">
        <v>728297363</v>
      </c>
      <c r="Y6" s="20">
        <v>-744398163</v>
      </c>
      <c r="Z6" s="21">
        <v>-102.21</v>
      </c>
      <c r="AA6" s="22">
        <v>692743363</v>
      </c>
    </row>
    <row r="7" spans="1:27" ht="12.75">
      <c r="A7" s="23" t="s">
        <v>34</v>
      </c>
      <c r="B7" s="17"/>
      <c r="C7" s="18">
        <v>7192763</v>
      </c>
      <c r="D7" s="18"/>
      <c r="E7" s="19"/>
      <c r="F7" s="20">
        <v>17762000</v>
      </c>
      <c r="G7" s="20">
        <v>7192763</v>
      </c>
      <c r="H7" s="20"/>
      <c r="I7" s="20"/>
      <c r="J7" s="20">
        <v>7192763</v>
      </c>
      <c r="K7" s="20"/>
      <c r="L7" s="20"/>
      <c r="M7" s="20"/>
      <c r="N7" s="20"/>
      <c r="O7" s="20"/>
      <c r="P7" s="20">
        <v>9796</v>
      </c>
      <c r="Q7" s="20"/>
      <c r="R7" s="20">
        <v>9796</v>
      </c>
      <c r="S7" s="20"/>
      <c r="T7" s="20"/>
      <c r="U7" s="20">
        <v>-1472077</v>
      </c>
      <c r="V7" s="20">
        <v>-1472077</v>
      </c>
      <c r="W7" s="20">
        <v>5730482</v>
      </c>
      <c r="X7" s="20">
        <v>17762000</v>
      </c>
      <c r="Y7" s="20">
        <v>-12031518</v>
      </c>
      <c r="Z7" s="21">
        <v>-67.74</v>
      </c>
      <c r="AA7" s="22">
        <v>17762000</v>
      </c>
    </row>
    <row r="8" spans="1:27" ht="12.75">
      <c r="A8" s="23" t="s">
        <v>35</v>
      </c>
      <c r="B8" s="17"/>
      <c r="C8" s="18">
        <v>281456260</v>
      </c>
      <c r="D8" s="18"/>
      <c r="E8" s="19">
        <v>-27098220</v>
      </c>
      <c r="F8" s="20">
        <v>240078281</v>
      </c>
      <c r="G8" s="20">
        <v>330439087</v>
      </c>
      <c r="H8" s="20">
        <v>12738401</v>
      </c>
      <c r="I8" s="20">
        <v>2991341</v>
      </c>
      <c r="J8" s="20">
        <v>346168829</v>
      </c>
      <c r="K8" s="20">
        <v>-148507</v>
      </c>
      <c r="L8" s="20">
        <v>4321415</v>
      </c>
      <c r="M8" s="20">
        <v>-3100650</v>
      </c>
      <c r="N8" s="20">
        <v>1072258</v>
      </c>
      <c r="O8" s="20">
        <v>7816571</v>
      </c>
      <c r="P8" s="20">
        <v>16709527</v>
      </c>
      <c r="Q8" s="20">
        <v>29038796</v>
      </c>
      <c r="R8" s="20">
        <v>53564894</v>
      </c>
      <c r="S8" s="20">
        <v>11166247</v>
      </c>
      <c r="T8" s="20">
        <v>5341000</v>
      </c>
      <c r="U8" s="20">
        <v>1410180</v>
      </c>
      <c r="V8" s="20">
        <v>17917427</v>
      </c>
      <c r="W8" s="20">
        <v>418723408</v>
      </c>
      <c r="X8" s="20">
        <v>674138245</v>
      </c>
      <c r="Y8" s="20">
        <v>-255414837</v>
      </c>
      <c r="Z8" s="21">
        <v>-37.89</v>
      </c>
      <c r="AA8" s="22">
        <v>240078281</v>
      </c>
    </row>
    <row r="9" spans="1:27" ht="12.75">
      <c r="A9" s="23" t="s">
        <v>36</v>
      </c>
      <c r="B9" s="17"/>
      <c r="C9" s="18">
        <v>188709825</v>
      </c>
      <c r="D9" s="18"/>
      <c r="E9" s="19"/>
      <c r="F9" s="20"/>
      <c r="G9" s="20">
        <v>180317165</v>
      </c>
      <c r="H9" s="20">
        <v>4635929</v>
      </c>
      <c r="I9" s="20">
        <v>2602386</v>
      </c>
      <c r="J9" s="20">
        <v>187555480</v>
      </c>
      <c r="K9" s="20">
        <v>-3859474</v>
      </c>
      <c r="L9" s="20">
        <v>2483528</v>
      </c>
      <c r="M9" s="20">
        <v>2614689</v>
      </c>
      <c r="N9" s="20">
        <v>1238743</v>
      </c>
      <c r="O9" s="20">
        <v>2049986</v>
      </c>
      <c r="P9" s="20">
        <v>4007187</v>
      </c>
      <c r="Q9" s="20">
        <v>1959587</v>
      </c>
      <c r="R9" s="20">
        <v>8016760</v>
      </c>
      <c r="S9" s="20">
        <v>2410707</v>
      </c>
      <c r="T9" s="20">
        <v>2663235</v>
      </c>
      <c r="U9" s="20">
        <v>7475657</v>
      </c>
      <c r="V9" s="20">
        <v>12549599</v>
      </c>
      <c r="W9" s="20">
        <v>209360582</v>
      </c>
      <c r="X9" s="20"/>
      <c r="Y9" s="20">
        <v>209360582</v>
      </c>
      <c r="Z9" s="21"/>
      <c r="AA9" s="22"/>
    </row>
    <row r="10" spans="1:27" ht="12.7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2.75">
      <c r="A11" s="23" t="s">
        <v>38</v>
      </c>
      <c r="B11" s="17"/>
      <c r="C11" s="18">
        <v>9917736</v>
      </c>
      <c r="D11" s="18"/>
      <c r="E11" s="19"/>
      <c r="F11" s="20"/>
      <c r="G11" s="20">
        <v>16203336</v>
      </c>
      <c r="H11" s="20">
        <v>140400</v>
      </c>
      <c r="I11" s="20">
        <v>-21677</v>
      </c>
      <c r="J11" s="20">
        <v>16322059</v>
      </c>
      <c r="K11" s="20">
        <v>-125110</v>
      </c>
      <c r="L11" s="20">
        <v>139200</v>
      </c>
      <c r="M11" s="20">
        <v>-31887</v>
      </c>
      <c r="N11" s="20">
        <v>-17797</v>
      </c>
      <c r="O11" s="20">
        <v>25824</v>
      </c>
      <c r="P11" s="20">
        <v>84184</v>
      </c>
      <c r="Q11" s="20">
        <v>272330</v>
      </c>
      <c r="R11" s="20">
        <v>382338</v>
      </c>
      <c r="S11" s="20"/>
      <c r="T11" s="20">
        <v>487605</v>
      </c>
      <c r="U11" s="20">
        <v>-1215013</v>
      </c>
      <c r="V11" s="20">
        <v>-727408</v>
      </c>
      <c r="W11" s="20">
        <v>15959192</v>
      </c>
      <c r="X11" s="20"/>
      <c r="Y11" s="20">
        <v>15959192</v>
      </c>
      <c r="Z11" s="21"/>
      <c r="AA11" s="22"/>
    </row>
    <row r="12" spans="1:27" ht="12.75">
      <c r="A12" s="27" t="s">
        <v>39</v>
      </c>
      <c r="B12" s="28"/>
      <c r="C12" s="29">
        <f aca="true" t="shared" si="0" ref="C12:Y12">SUM(C6:C11)</f>
        <v>483010478</v>
      </c>
      <c r="D12" s="29">
        <f>SUM(D6:D11)</f>
        <v>0</v>
      </c>
      <c r="E12" s="30">
        <f t="shared" si="0"/>
        <v>-323927100</v>
      </c>
      <c r="F12" s="31">
        <f t="shared" si="0"/>
        <v>950583644</v>
      </c>
      <c r="G12" s="31">
        <f t="shared" si="0"/>
        <v>606670279</v>
      </c>
      <c r="H12" s="31">
        <f t="shared" si="0"/>
        <v>3617801</v>
      </c>
      <c r="I12" s="31">
        <f t="shared" si="0"/>
        <v>-30831164</v>
      </c>
      <c r="J12" s="31">
        <f t="shared" si="0"/>
        <v>579456916</v>
      </c>
      <c r="K12" s="31">
        <f t="shared" si="0"/>
        <v>19786134</v>
      </c>
      <c r="L12" s="31">
        <f t="shared" si="0"/>
        <v>-17159005</v>
      </c>
      <c r="M12" s="31">
        <f t="shared" si="0"/>
        <v>-32444091</v>
      </c>
      <c r="N12" s="31">
        <f t="shared" si="0"/>
        <v>-29816962</v>
      </c>
      <c r="O12" s="31">
        <f t="shared" si="0"/>
        <v>66719078</v>
      </c>
      <c r="P12" s="31">
        <f t="shared" si="0"/>
        <v>27956242</v>
      </c>
      <c r="Q12" s="31">
        <f t="shared" si="0"/>
        <v>-5816971</v>
      </c>
      <c r="R12" s="31">
        <f t="shared" si="0"/>
        <v>88858349</v>
      </c>
      <c r="S12" s="31">
        <f t="shared" si="0"/>
        <v>-6374095</v>
      </c>
      <c r="T12" s="31">
        <f t="shared" si="0"/>
        <v>4857492</v>
      </c>
      <c r="U12" s="31">
        <f t="shared" si="0"/>
        <v>-3308836</v>
      </c>
      <c r="V12" s="31">
        <f t="shared" si="0"/>
        <v>-4825439</v>
      </c>
      <c r="W12" s="31">
        <f t="shared" si="0"/>
        <v>633672864</v>
      </c>
      <c r="X12" s="31">
        <f t="shared" si="0"/>
        <v>1420197608</v>
      </c>
      <c r="Y12" s="31">
        <f t="shared" si="0"/>
        <v>-786524744</v>
      </c>
      <c r="Z12" s="32">
        <f>+IF(X12&lt;&gt;0,+(Y12/X12)*100,0)</f>
        <v>-55.38135957767364</v>
      </c>
      <c r="AA12" s="33">
        <f>SUM(AA6:AA11)</f>
        <v>950583644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2.7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2.75">
      <c r="A17" s="23" t="s">
        <v>43</v>
      </c>
      <c r="B17" s="17"/>
      <c r="C17" s="18">
        <v>91133576</v>
      </c>
      <c r="D17" s="18"/>
      <c r="E17" s="19"/>
      <c r="F17" s="20">
        <v>91290000</v>
      </c>
      <c r="G17" s="20">
        <v>91290362</v>
      </c>
      <c r="H17" s="20"/>
      <c r="I17" s="20"/>
      <c r="J17" s="20">
        <v>91290362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>
        <v>91290362</v>
      </c>
      <c r="X17" s="20">
        <v>91290000</v>
      </c>
      <c r="Y17" s="20">
        <v>362</v>
      </c>
      <c r="Z17" s="21"/>
      <c r="AA17" s="22">
        <v>91290000</v>
      </c>
    </row>
    <row r="18" spans="1:27" ht="12.7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>
        <v>723998181</v>
      </c>
      <c r="D19" s="18"/>
      <c r="E19" s="19">
        <v>37661004</v>
      </c>
      <c r="F19" s="20">
        <v>48054880</v>
      </c>
      <c r="G19" s="20">
        <v>772460271</v>
      </c>
      <c r="H19" s="20">
        <v>6055599</v>
      </c>
      <c r="I19" s="20">
        <v>1480106</v>
      </c>
      <c r="J19" s="20">
        <v>779995976</v>
      </c>
      <c r="K19" s="20">
        <v>127788</v>
      </c>
      <c r="L19" s="20">
        <v>912406</v>
      </c>
      <c r="M19" s="20">
        <v>13306414</v>
      </c>
      <c r="N19" s="20">
        <v>14346608</v>
      </c>
      <c r="O19" s="20">
        <v>1740789</v>
      </c>
      <c r="P19" s="20">
        <v>6133842</v>
      </c>
      <c r="Q19" s="20">
        <v>1071469</v>
      </c>
      <c r="R19" s="20">
        <v>8946100</v>
      </c>
      <c r="S19" s="20">
        <v>756005</v>
      </c>
      <c r="T19" s="20">
        <v>911534</v>
      </c>
      <c r="U19" s="20">
        <v>5819049</v>
      </c>
      <c r="V19" s="20">
        <v>7486588</v>
      </c>
      <c r="W19" s="20">
        <v>810775272</v>
      </c>
      <c r="X19" s="20">
        <v>48054880</v>
      </c>
      <c r="Y19" s="20">
        <v>762720392</v>
      </c>
      <c r="Z19" s="21">
        <v>1587.19</v>
      </c>
      <c r="AA19" s="22">
        <v>48054880</v>
      </c>
    </row>
    <row r="20" spans="1:27" ht="12.75">
      <c r="A20" s="23"/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46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2.75">
      <c r="A22" s="23" t="s">
        <v>47</v>
      </c>
      <c r="B22" s="17"/>
      <c r="C22" s="18">
        <v>26987</v>
      </c>
      <c r="D22" s="18"/>
      <c r="E22" s="19"/>
      <c r="F22" s="20">
        <v>260000</v>
      </c>
      <c r="G22" s="20">
        <v>26987</v>
      </c>
      <c r="H22" s="20"/>
      <c r="I22" s="20"/>
      <c r="J22" s="20">
        <v>26987</v>
      </c>
      <c r="K22" s="20"/>
      <c r="L22" s="20"/>
      <c r="M22" s="20"/>
      <c r="N22" s="20"/>
      <c r="O22" s="20"/>
      <c r="P22" s="20">
        <v>430000</v>
      </c>
      <c r="Q22" s="20"/>
      <c r="R22" s="20">
        <v>430000</v>
      </c>
      <c r="S22" s="20"/>
      <c r="T22" s="20"/>
      <c r="U22" s="20"/>
      <c r="V22" s="20"/>
      <c r="W22" s="20">
        <v>456987</v>
      </c>
      <c r="X22" s="20">
        <v>260000</v>
      </c>
      <c r="Y22" s="20">
        <v>196987</v>
      </c>
      <c r="Z22" s="21">
        <v>75.76</v>
      </c>
      <c r="AA22" s="22">
        <v>260000</v>
      </c>
    </row>
    <row r="23" spans="1:27" ht="12.75">
      <c r="A23" s="23" t="s">
        <v>48</v>
      </c>
      <c r="B23" s="17"/>
      <c r="C23" s="18">
        <v>9246170</v>
      </c>
      <c r="D23" s="18"/>
      <c r="E23" s="19"/>
      <c r="F23" s="20">
        <v>9246000</v>
      </c>
      <c r="G23" s="24">
        <v>9246170</v>
      </c>
      <c r="H23" s="24"/>
      <c r="I23" s="24"/>
      <c r="J23" s="20">
        <v>9246170</v>
      </c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>
        <v>9246170</v>
      </c>
      <c r="X23" s="20">
        <v>9246000</v>
      </c>
      <c r="Y23" s="24">
        <v>170</v>
      </c>
      <c r="Z23" s="25"/>
      <c r="AA23" s="26">
        <v>9246000</v>
      </c>
    </row>
    <row r="24" spans="1:27" ht="12.75">
      <c r="A24" s="27" t="s">
        <v>49</v>
      </c>
      <c r="B24" s="35"/>
      <c r="C24" s="29">
        <f aca="true" t="shared" si="1" ref="C24:Y24">SUM(C15:C23)</f>
        <v>824404914</v>
      </c>
      <c r="D24" s="29">
        <f>SUM(D15:D23)</f>
        <v>0</v>
      </c>
      <c r="E24" s="36">
        <f t="shared" si="1"/>
        <v>37661004</v>
      </c>
      <c r="F24" s="37">
        <f t="shared" si="1"/>
        <v>148850880</v>
      </c>
      <c r="G24" s="37">
        <f t="shared" si="1"/>
        <v>873023790</v>
      </c>
      <c r="H24" s="37">
        <f t="shared" si="1"/>
        <v>6055599</v>
      </c>
      <c r="I24" s="37">
        <f t="shared" si="1"/>
        <v>1480106</v>
      </c>
      <c r="J24" s="37">
        <f t="shared" si="1"/>
        <v>880559495</v>
      </c>
      <c r="K24" s="37">
        <f t="shared" si="1"/>
        <v>127788</v>
      </c>
      <c r="L24" s="37">
        <f t="shared" si="1"/>
        <v>912406</v>
      </c>
      <c r="M24" s="37">
        <f t="shared" si="1"/>
        <v>13306414</v>
      </c>
      <c r="N24" s="37">
        <f t="shared" si="1"/>
        <v>14346608</v>
      </c>
      <c r="O24" s="37">
        <f t="shared" si="1"/>
        <v>1740789</v>
      </c>
      <c r="P24" s="37">
        <f t="shared" si="1"/>
        <v>6563842</v>
      </c>
      <c r="Q24" s="37">
        <f t="shared" si="1"/>
        <v>1071469</v>
      </c>
      <c r="R24" s="37">
        <f t="shared" si="1"/>
        <v>9376100</v>
      </c>
      <c r="S24" s="37">
        <f t="shared" si="1"/>
        <v>756005</v>
      </c>
      <c r="T24" s="37">
        <f t="shared" si="1"/>
        <v>911534</v>
      </c>
      <c r="U24" s="37">
        <f t="shared" si="1"/>
        <v>5819049</v>
      </c>
      <c r="V24" s="37">
        <f t="shared" si="1"/>
        <v>7486588</v>
      </c>
      <c r="W24" s="37">
        <f t="shared" si="1"/>
        <v>911768791</v>
      </c>
      <c r="X24" s="37">
        <f t="shared" si="1"/>
        <v>148850880</v>
      </c>
      <c r="Y24" s="37">
        <f t="shared" si="1"/>
        <v>762917911</v>
      </c>
      <c r="Z24" s="38">
        <f>+IF(X24&lt;&gt;0,+(Y24/X24)*100,0)</f>
        <v>512.5383948015624</v>
      </c>
      <c r="AA24" s="39">
        <f>SUM(AA15:AA23)</f>
        <v>148850880</v>
      </c>
    </row>
    <row r="25" spans="1:27" ht="12.75">
      <c r="A25" s="27" t="s">
        <v>50</v>
      </c>
      <c r="B25" s="28"/>
      <c r="C25" s="29">
        <f aca="true" t="shared" si="2" ref="C25:Y25">+C12+C24</f>
        <v>1307415392</v>
      </c>
      <c r="D25" s="29">
        <f>+D12+D24</f>
        <v>0</v>
      </c>
      <c r="E25" s="30">
        <f t="shared" si="2"/>
        <v>-286266096</v>
      </c>
      <c r="F25" s="31">
        <f t="shared" si="2"/>
        <v>1099434524</v>
      </c>
      <c r="G25" s="31">
        <f t="shared" si="2"/>
        <v>1479694069</v>
      </c>
      <c r="H25" s="31">
        <f t="shared" si="2"/>
        <v>9673400</v>
      </c>
      <c r="I25" s="31">
        <f t="shared" si="2"/>
        <v>-29351058</v>
      </c>
      <c r="J25" s="31">
        <f t="shared" si="2"/>
        <v>1460016411</v>
      </c>
      <c r="K25" s="31">
        <f t="shared" si="2"/>
        <v>19913922</v>
      </c>
      <c r="L25" s="31">
        <f t="shared" si="2"/>
        <v>-16246599</v>
      </c>
      <c r="M25" s="31">
        <f t="shared" si="2"/>
        <v>-19137677</v>
      </c>
      <c r="N25" s="31">
        <f t="shared" si="2"/>
        <v>-15470354</v>
      </c>
      <c r="O25" s="31">
        <f t="shared" si="2"/>
        <v>68459867</v>
      </c>
      <c r="P25" s="31">
        <f t="shared" si="2"/>
        <v>34520084</v>
      </c>
      <c r="Q25" s="31">
        <f t="shared" si="2"/>
        <v>-4745502</v>
      </c>
      <c r="R25" s="31">
        <f t="shared" si="2"/>
        <v>98234449</v>
      </c>
      <c r="S25" s="31">
        <f t="shared" si="2"/>
        <v>-5618090</v>
      </c>
      <c r="T25" s="31">
        <f t="shared" si="2"/>
        <v>5769026</v>
      </c>
      <c r="U25" s="31">
        <f t="shared" si="2"/>
        <v>2510213</v>
      </c>
      <c r="V25" s="31">
        <f t="shared" si="2"/>
        <v>2661149</v>
      </c>
      <c r="W25" s="31">
        <f t="shared" si="2"/>
        <v>1545441655</v>
      </c>
      <c r="X25" s="31">
        <f t="shared" si="2"/>
        <v>1569048488</v>
      </c>
      <c r="Y25" s="31">
        <f t="shared" si="2"/>
        <v>-23606833</v>
      </c>
      <c r="Z25" s="32">
        <f>+IF(X25&lt;&gt;0,+(Y25/X25)*100,0)</f>
        <v>-1.5045317707224355</v>
      </c>
      <c r="AA25" s="33">
        <f>+AA12+AA24</f>
        <v>1099434524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51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52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53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54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2.75">
      <c r="A31" s="23" t="s">
        <v>55</v>
      </c>
      <c r="B31" s="17"/>
      <c r="C31" s="18">
        <v>4903687</v>
      </c>
      <c r="D31" s="18"/>
      <c r="E31" s="19"/>
      <c r="F31" s="20">
        <v>1116626</v>
      </c>
      <c r="G31" s="20">
        <v>4920880</v>
      </c>
      <c r="H31" s="20">
        <v>-1184</v>
      </c>
      <c r="I31" s="20">
        <v>15240</v>
      </c>
      <c r="J31" s="20">
        <v>4934936</v>
      </c>
      <c r="K31" s="20">
        <v>5402</v>
      </c>
      <c r="L31" s="20">
        <v>1401</v>
      </c>
      <c r="M31" s="20">
        <v>-8250</v>
      </c>
      <c r="N31" s="20">
        <v>-1447</v>
      </c>
      <c r="O31" s="20">
        <v>3056</v>
      </c>
      <c r="P31" s="20">
        <v>-3108</v>
      </c>
      <c r="Q31" s="20">
        <v>2600</v>
      </c>
      <c r="R31" s="20">
        <v>2548</v>
      </c>
      <c r="S31" s="20"/>
      <c r="T31" s="20">
        <v>-2500</v>
      </c>
      <c r="U31" s="20">
        <v>-8200</v>
      </c>
      <c r="V31" s="20">
        <v>-10700</v>
      </c>
      <c r="W31" s="20">
        <v>4925337</v>
      </c>
      <c r="X31" s="20">
        <v>1116626</v>
      </c>
      <c r="Y31" s="20">
        <v>3808711</v>
      </c>
      <c r="Z31" s="21">
        <v>341.09</v>
      </c>
      <c r="AA31" s="22">
        <v>1116626</v>
      </c>
    </row>
    <row r="32" spans="1:27" ht="12.75">
      <c r="A32" s="23" t="s">
        <v>56</v>
      </c>
      <c r="B32" s="17"/>
      <c r="C32" s="18">
        <v>466233288</v>
      </c>
      <c r="D32" s="18"/>
      <c r="E32" s="19"/>
      <c r="F32" s="20"/>
      <c r="G32" s="20">
        <v>423870146</v>
      </c>
      <c r="H32" s="20">
        <v>-709700</v>
      </c>
      <c r="I32" s="20">
        <v>-1108195</v>
      </c>
      <c r="J32" s="20">
        <v>422052251</v>
      </c>
      <c r="K32" s="20">
        <v>8695256</v>
      </c>
      <c r="L32" s="20">
        <v>-13079681</v>
      </c>
      <c r="M32" s="20">
        <v>4653304</v>
      </c>
      <c r="N32" s="20">
        <v>268879</v>
      </c>
      <c r="O32" s="20">
        <v>-11867069</v>
      </c>
      <c r="P32" s="20">
        <v>28425174</v>
      </c>
      <c r="Q32" s="20">
        <v>-27275384</v>
      </c>
      <c r="R32" s="20">
        <v>-10717279</v>
      </c>
      <c r="S32" s="20">
        <v>-9242981</v>
      </c>
      <c r="T32" s="20">
        <v>16856380</v>
      </c>
      <c r="U32" s="20">
        <v>42454850</v>
      </c>
      <c r="V32" s="20">
        <v>50068249</v>
      </c>
      <c r="W32" s="20">
        <v>461672100</v>
      </c>
      <c r="X32" s="20"/>
      <c r="Y32" s="20">
        <v>461672100</v>
      </c>
      <c r="Z32" s="21"/>
      <c r="AA32" s="22"/>
    </row>
    <row r="33" spans="1:27" ht="12.75">
      <c r="A33" s="23" t="s">
        <v>57</v>
      </c>
      <c r="B33" s="17"/>
      <c r="C33" s="18">
        <v>10829935</v>
      </c>
      <c r="D33" s="18"/>
      <c r="E33" s="19"/>
      <c r="F33" s="20"/>
      <c r="G33" s="20">
        <v>10829934</v>
      </c>
      <c r="H33" s="20"/>
      <c r="I33" s="20"/>
      <c r="J33" s="20">
        <v>10829934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>
        <v>10829934</v>
      </c>
      <c r="X33" s="20"/>
      <c r="Y33" s="20">
        <v>10829934</v>
      </c>
      <c r="Z33" s="21"/>
      <c r="AA33" s="22"/>
    </row>
    <row r="34" spans="1:27" ht="12.75">
      <c r="A34" s="27" t="s">
        <v>58</v>
      </c>
      <c r="B34" s="28"/>
      <c r="C34" s="29">
        <f aca="true" t="shared" si="3" ref="C34:Y34">SUM(C29:C33)</f>
        <v>481966910</v>
      </c>
      <c r="D34" s="29">
        <f>SUM(D29:D33)</f>
        <v>0</v>
      </c>
      <c r="E34" s="30">
        <f t="shared" si="3"/>
        <v>0</v>
      </c>
      <c r="F34" s="31">
        <f t="shared" si="3"/>
        <v>1116626</v>
      </c>
      <c r="G34" s="31">
        <f t="shared" si="3"/>
        <v>439620960</v>
      </c>
      <c r="H34" s="31">
        <f t="shared" si="3"/>
        <v>-710884</v>
      </c>
      <c r="I34" s="31">
        <f t="shared" si="3"/>
        <v>-1092955</v>
      </c>
      <c r="J34" s="31">
        <f t="shared" si="3"/>
        <v>437817121</v>
      </c>
      <c r="K34" s="31">
        <f t="shared" si="3"/>
        <v>8700658</v>
      </c>
      <c r="L34" s="31">
        <f t="shared" si="3"/>
        <v>-13078280</v>
      </c>
      <c r="M34" s="31">
        <f t="shared" si="3"/>
        <v>4645054</v>
      </c>
      <c r="N34" s="31">
        <f t="shared" si="3"/>
        <v>267432</v>
      </c>
      <c r="O34" s="31">
        <f t="shared" si="3"/>
        <v>-11864013</v>
      </c>
      <c r="P34" s="31">
        <f t="shared" si="3"/>
        <v>28422066</v>
      </c>
      <c r="Q34" s="31">
        <f t="shared" si="3"/>
        <v>-27272784</v>
      </c>
      <c r="R34" s="31">
        <f t="shared" si="3"/>
        <v>-10714731</v>
      </c>
      <c r="S34" s="31">
        <f t="shared" si="3"/>
        <v>-9242981</v>
      </c>
      <c r="T34" s="31">
        <f t="shared" si="3"/>
        <v>16853880</v>
      </c>
      <c r="U34" s="31">
        <f t="shared" si="3"/>
        <v>42446650</v>
      </c>
      <c r="V34" s="31">
        <f t="shared" si="3"/>
        <v>50057549</v>
      </c>
      <c r="W34" s="31">
        <f t="shared" si="3"/>
        <v>477427371</v>
      </c>
      <c r="X34" s="31">
        <f t="shared" si="3"/>
        <v>1116626</v>
      </c>
      <c r="Y34" s="31">
        <f t="shared" si="3"/>
        <v>476310745</v>
      </c>
      <c r="Z34" s="32">
        <f>+IF(X34&lt;&gt;0,+(Y34/X34)*100,0)</f>
        <v>42656.24703347406</v>
      </c>
      <c r="AA34" s="33">
        <f>SUM(AA29:AA33)</f>
        <v>1116626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59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60</v>
      </c>
      <c r="B37" s="17"/>
      <c r="C37" s="18">
        <v>5555086</v>
      </c>
      <c r="D37" s="18"/>
      <c r="E37" s="19"/>
      <c r="F37" s="20"/>
      <c r="G37" s="20">
        <v>5502358</v>
      </c>
      <c r="H37" s="20">
        <v>-52728</v>
      </c>
      <c r="I37" s="20">
        <v>-52728</v>
      </c>
      <c r="J37" s="20">
        <v>5396902</v>
      </c>
      <c r="K37" s="20">
        <v>-52728</v>
      </c>
      <c r="L37" s="20">
        <v>-52728</v>
      </c>
      <c r="M37" s="20">
        <v>-52728</v>
      </c>
      <c r="N37" s="20">
        <v>-158184</v>
      </c>
      <c r="O37" s="20">
        <v>-715982</v>
      </c>
      <c r="P37" s="20"/>
      <c r="Q37" s="20"/>
      <c r="R37" s="20">
        <v>-715982</v>
      </c>
      <c r="S37" s="20"/>
      <c r="T37" s="20">
        <v>-52728</v>
      </c>
      <c r="U37" s="20">
        <v>-709534</v>
      </c>
      <c r="V37" s="20">
        <v>-762262</v>
      </c>
      <c r="W37" s="20">
        <v>3760474</v>
      </c>
      <c r="X37" s="20"/>
      <c r="Y37" s="20">
        <v>3760474</v>
      </c>
      <c r="Z37" s="21"/>
      <c r="AA37" s="22"/>
    </row>
    <row r="38" spans="1:27" ht="12.75">
      <c r="A38" s="23" t="s">
        <v>57</v>
      </c>
      <c r="B38" s="17"/>
      <c r="C38" s="18">
        <v>58976553</v>
      </c>
      <c r="D38" s="18"/>
      <c r="E38" s="19"/>
      <c r="F38" s="20"/>
      <c r="G38" s="20">
        <v>58976553</v>
      </c>
      <c r="H38" s="20"/>
      <c r="I38" s="20"/>
      <c r="J38" s="20">
        <v>58976553</v>
      </c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>
        <v>58976553</v>
      </c>
      <c r="X38" s="20"/>
      <c r="Y38" s="20">
        <v>58976553</v>
      </c>
      <c r="Z38" s="21"/>
      <c r="AA38" s="22"/>
    </row>
    <row r="39" spans="1:27" ht="12.75">
      <c r="A39" s="27" t="s">
        <v>61</v>
      </c>
      <c r="B39" s="35"/>
      <c r="C39" s="29">
        <f aca="true" t="shared" si="4" ref="C39:Y39">SUM(C37:C38)</f>
        <v>64531639</v>
      </c>
      <c r="D39" s="29">
        <f>SUM(D37:D38)</f>
        <v>0</v>
      </c>
      <c r="E39" s="36">
        <f t="shared" si="4"/>
        <v>0</v>
      </c>
      <c r="F39" s="37">
        <f t="shared" si="4"/>
        <v>0</v>
      </c>
      <c r="G39" s="37">
        <f t="shared" si="4"/>
        <v>64478911</v>
      </c>
      <c r="H39" s="37">
        <f t="shared" si="4"/>
        <v>-52728</v>
      </c>
      <c r="I39" s="37">
        <f t="shared" si="4"/>
        <v>-52728</v>
      </c>
      <c r="J39" s="37">
        <f t="shared" si="4"/>
        <v>64373455</v>
      </c>
      <c r="K39" s="37">
        <f t="shared" si="4"/>
        <v>-52728</v>
      </c>
      <c r="L39" s="37">
        <f t="shared" si="4"/>
        <v>-52728</v>
      </c>
      <c r="M39" s="37">
        <f t="shared" si="4"/>
        <v>-52728</v>
      </c>
      <c r="N39" s="37">
        <f t="shared" si="4"/>
        <v>-158184</v>
      </c>
      <c r="O39" s="37">
        <f t="shared" si="4"/>
        <v>-715982</v>
      </c>
      <c r="P39" s="37">
        <f t="shared" si="4"/>
        <v>0</v>
      </c>
      <c r="Q39" s="37">
        <f t="shared" si="4"/>
        <v>0</v>
      </c>
      <c r="R39" s="37">
        <f t="shared" si="4"/>
        <v>-715982</v>
      </c>
      <c r="S39" s="37">
        <f t="shared" si="4"/>
        <v>0</v>
      </c>
      <c r="T39" s="37">
        <f t="shared" si="4"/>
        <v>-52728</v>
      </c>
      <c r="U39" s="37">
        <f t="shared" si="4"/>
        <v>-709534</v>
      </c>
      <c r="V39" s="37">
        <f t="shared" si="4"/>
        <v>-762262</v>
      </c>
      <c r="W39" s="37">
        <f t="shared" si="4"/>
        <v>62737027</v>
      </c>
      <c r="X39" s="37">
        <f t="shared" si="4"/>
        <v>0</v>
      </c>
      <c r="Y39" s="37">
        <f t="shared" si="4"/>
        <v>62737027</v>
      </c>
      <c r="Z39" s="38">
        <f>+IF(X39&lt;&gt;0,+(Y39/X39)*100,0)</f>
        <v>0</v>
      </c>
      <c r="AA39" s="39">
        <f>SUM(AA37:AA38)</f>
        <v>0</v>
      </c>
    </row>
    <row r="40" spans="1:27" ht="12.75">
      <c r="A40" s="27" t="s">
        <v>62</v>
      </c>
      <c r="B40" s="28"/>
      <c r="C40" s="29">
        <f aca="true" t="shared" si="5" ref="C40:Y40">+C34+C39</f>
        <v>546498549</v>
      </c>
      <c r="D40" s="29">
        <f>+D34+D39</f>
        <v>0</v>
      </c>
      <c r="E40" s="30">
        <f t="shared" si="5"/>
        <v>0</v>
      </c>
      <c r="F40" s="31">
        <f t="shared" si="5"/>
        <v>1116626</v>
      </c>
      <c r="G40" s="31">
        <f t="shared" si="5"/>
        <v>504099871</v>
      </c>
      <c r="H40" s="31">
        <f t="shared" si="5"/>
        <v>-763612</v>
      </c>
      <c r="I40" s="31">
        <f t="shared" si="5"/>
        <v>-1145683</v>
      </c>
      <c r="J40" s="31">
        <f t="shared" si="5"/>
        <v>502190576</v>
      </c>
      <c r="K40" s="31">
        <f t="shared" si="5"/>
        <v>8647930</v>
      </c>
      <c r="L40" s="31">
        <f t="shared" si="5"/>
        <v>-13131008</v>
      </c>
      <c r="M40" s="31">
        <f t="shared" si="5"/>
        <v>4592326</v>
      </c>
      <c r="N40" s="31">
        <f t="shared" si="5"/>
        <v>109248</v>
      </c>
      <c r="O40" s="31">
        <f t="shared" si="5"/>
        <v>-12579995</v>
      </c>
      <c r="P40" s="31">
        <f t="shared" si="5"/>
        <v>28422066</v>
      </c>
      <c r="Q40" s="31">
        <f t="shared" si="5"/>
        <v>-27272784</v>
      </c>
      <c r="R40" s="31">
        <f t="shared" si="5"/>
        <v>-11430713</v>
      </c>
      <c r="S40" s="31">
        <f t="shared" si="5"/>
        <v>-9242981</v>
      </c>
      <c r="T40" s="31">
        <f t="shared" si="5"/>
        <v>16801152</v>
      </c>
      <c r="U40" s="31">
        <f t="shared" si="5"/>
        <v>41737116</v>
      </c>
      <c r="V40" s="31">
        <f t="shared" si="5"/>
        <v>49295287</v>
      </c>
      <c r="W40" s="31">
        <f t="shared" si="5"/>
        <v>540164398</v>
      </c>
      <c r="X40" s="31">
        <f t="shared" si="5"/>
        <v>1116626</v>
      </c>
      <c r="Y40" s="31">
        <f t="shared" si="5"/>
        <v>539047772</v>
      </c>
      <c r="Z40" s="32">
        <f>+IF(X40&lt;&gt;0,+(Y40/X40)*100,0)</f>
        <v>48274.69286941196</v>
      </c>
      <c r="AA40" s="33">
        <f>+AA34+AA39</f>
        <v>1116626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760916843</v>
      </c>
      <c r="D42" s="43">
        <f>+D25-D40</f>
        <v>0</v>
      </c>
      <c r="E42" s="44">
        <f t="shared" si="6"/>
        <v>-286266096</v>
      </c>
      <c r="F42" s="45">
        <f t="shared" si="6"/>
        <v>1098317898</v>
      </c>
      <c r="G42" s="45">
        <f t="shared" si="6"/>
        <v>975594198</v>
      </c>
      <c r="H42" s="45">
        <f t="shared" si="6"/>
        <v>10437012</v>
      </c>
      <c r="I42" s="45">
        <f t="shared" si="6"/>
        <v>-28205375</v>
      </c>
      <c r="J42" s="45">
        <f t="shared" si="6"/>
        <v>957825835</v>
      </c>
      <c r="K42" s="45">
        <f t="shared" si="6"/>
        <v>11265992</v>
      </c>
      <c r="L42" s="45">
        <f t="shared" si="6"/>
        <v>-3115591</v>
      </c>
      <c r="M42" s="45">
        <f t="shared" si="6"/>
        <v>-23730003</v>
      </c>
      <c r="N42" s="45">
        <f t="shared" si="6"/>
        <v>-15579602</v>
      </c>
      <c r="O42" s="45">
        <f t="shared" si="6"/>
        <v>81039862</v>
      </c>
      <c r="P42" s="45">
        <f t="shared" si="6"/>
        <v>6098018</v>
      </c>
      <c r="Q42" s="45">
        <f t="shared" si="6"/>
        <v>22527282</v>
      </c>
      <c r="R42" s="45">
        <f t="shared" si="6"/>
        <v>109665162</v>
      </c>
      <c r="S42" s="45">
        <f t="shared" si="6"/>
        <v>3624891</v>
      </c>
      <c r="T42" s="45">
        <f t="shared" si="6"/>
        <v>-11032126</v>
      </c>
      <c r="U42" s="45">
        <f t="shared" si="6"/>
        <v>-39226903</v>
      </c>
      <c r="V42" s="45">
        <f t="shared" si="6"/>
        <v>-46634138</v>
      </c>
      <c r="W42" s="45">
        <f t="shared" si="6"/>
        <v>1005277257</v>
      </c>
      <c r="X42" s="45">
        <f t="shared" si="6"/>
        <v>1567931862</v>
      </c>
      <c r="Y42" s="45">
        <f t="shared" si="6"/>
        <v>-562654605</v>
      </c>
      <c r="Z42" s="46">
        <f>+IF(X42&lt;&gt;0,+(Y42/X42)*100,0)</f>
        <v>-35.885143904295504</v>
      </c>
      <c r="AA42" s="47">
        <f>+AA25-AA40</f>
        <v>1098317898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906622191</v>
      </c>
      <c r="D45" s="18"/>
      <c r="E45" s="19">
        <v>-342266010</v>
      </c>
      <c r="F45" s="20">
        <v>944945442</v>
      </c>
      <c r="G45" s="20">
        <v>825220439</v>
      </c>
      <c r="H45" s="20">
        <v>3019643</v>
      </c>
      <c r="I45" s="20"/>
      <c r="J45" s="20">
        <v>828240082</v>
      </c>
      <c r="K45" s="20"/>
      <c r="L45" s="20"/>
      <c r="M45" s="20">
        <v>1592548</v>
      </c>
      <c r="N45" s="20">
        <v>1592548</v>
      </c>
      <c r="O45" s="20"/>
      <c r="P45" s="20">
        <v>3</v>
      </c>
      <c r="Q45" s="20">
        <v>6</v>
      </c>
      <c r="R45" s="20">
        <v>9</v>
      </c>
      <c r="S45" s="20">
        <v>5</v>
      </c>
      <c r="T45" s="20">
        <v>3</v>
      </c>
      <c r="U45" s="20">
        <v>9</v>
      </c>
      <c r="V45" s="20">
        <v>17</v>
      </c>
      <c r="W45" s="20">
        <v>829832656</v>
      </c>
      <c r="X45" s="20">
        <v>1364879336</v>
      </c>
      <c r="Y45" s="20">
        <v>-535046680</v>
      </c>
      <c r="Z45" s="48">
        <v>-39.2</v>
      </c>
      <c r="AA45" s="22">
        <v>944945442</v>
      </c>
    </row>
    <row r="46" spans="1:27" ht="12.7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2.75">
      <c r="A47" s="23"/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68</v>
      </c>
      <c r="B48" s="50" t="s">
        <v>64</v>
      </c>
      <c r="C48" s="51">
        <f aca="true" t="shared" si="7" ref="C48:Y48">SUM(C45:C47)</f>
        <v>906622191</v>
      </c>
      <c r="D48" s="51">
        <f>SUM(D45:D47)</f>
        <v>0</v>
      </c>
      <c r="E48" s="52">
        <f t="shared" si="7"/>
        <v>-342266010</v>
      </c>
      <c r="F48" s="53">
        <f t="shared" si="7"/>
        <v>944945442</v>
      </c>
      <c r="G48" s="53">
        <f t="shared" si="7"/>
        <v>825220439</v>
      </c>
      <c r="H48" s="53">
        <f t="shared" si="7"/>
        <v>3019643</v>
      </c>
      <c r="I48" s="53">
        <f t="shared" si="7"/>
        <v>0</v>
      </c>
      <c r="J48" s="53">
        <f t="shared" si="7"/>
        <v>828240082</v>
      </c>
      <c r="K48" s="53">
        <f t="shared" si="7"/>
        <v>0</v>
      </c>
      <c r="L48" s="53">
        <f t="shared" si="7"/>
        <v>0</v>
      </c>
      <c r="M48" s="53">
        <f t="shared" si="7"/>
        <v>1592548</v>
      </c>
      <c r="N48" s="53">
        <f t="shared" si="7"/>
        <v>1592548</v>
      </c>
      <c r="O48" s="53">
        <f t="shared" si="7"/>
        <v>0</v>
      </c>
      <c r="P48" s="53">
        <f t="shared" si="7"/>
        <v>3</v>
      </c>
      <c r="Q48" s="53">
        <f t="shared" si="7"/>
        <v>6</v>
      </c>
      <c r="R48" s="53">
        <f t="shared" si="7"/>
        <v>9</v>
      </c>
      <c r="S48" s="53">
        <f t="shared" si="7"/>
        <v>5</v>
      </c>
      <c r="T48" s="53">
        <f t="shared" si="7"/>
        <v>3</v>
      </c>
      <c r="U48" s="53">
        <f t="shared" si="7"/>
        <v>9</v>
      </c>
      <c r="V48" s="53">
        <f t="shared" si="7"/>
        <v>17</v>
      </c>
      <c r="W48" s="53">
        <f t="shared" si="7"/>
        <v>829832656</v>
      </c>
      <c r="X48" s="53">
        <f t="shared" si="7"/>
        <v>1364879336</v>
      </c>
      <c r="Y48" s="53">
        <f t="shared" si="7"/>
        <v>-535046680</v>
      </c>
      <c r="Z48" s="54">
        <f>+IF(X48&lt;&gt;0,+(Y48/X48)*100,0)</f>
        <v>-39.20102428746859</v>
      </c>
      <c r="AA48" s="55">
        <f>SUM(AA45:AA47)</f>
        <v>944945442</v>
      </c>
    </row>
    <row r="49" spans="1:27" ht="12.75">
      <c r="A49" s="56" t="s">
        <v>123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124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125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7" t="s">
        <v>84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126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260805868</v>
      </c>
      <c r="D6" s="18"/>
      <c r="E6" s="19">
        <v>15560557</v>
      </c>
      <c r="F6" s="20">
        <v>-10834556</v>
      </c>
      <c r="G6" s="20">
        <v>245044293</v>
      </c>
      <c r="H6" s="20">
        <v>18268126</v>
      </c>
      <c r="I6" s="20">
        <v>-47780187</v>
      </c>
      <c r="J6" s="20">
        <v>215532232</v>
      </c>
      <c r="K6" s="20">
        <v>48833286</v>
      </c>
      <c r="L6" s="20">
        <v>-57587975</v>
      </c>
      <c r="M6" s="20">
        <v>80399955</v>
      </c>
      <c r="N6" s="20">
        <v>71645266</v>
      </c>
      <c r="O6" s="20">
        <v>-97586238</v>
      </c>
      <c r="P6" s="20">
        <v>-6802012</v>
      </c>
      <c r="Q6" s="20">
        <v>106621702</v>
      </c>
      <c r="R6" s="20">
        <v>2233452</v>
      </c>
      <c r="S6" s="20">
        <v>13657860</v>
      </c>
      <c r="T6" s="20">
        <v>21912632</v>
      </c>
      <c r="U6" s="20">
        <v>-74745062</v>
      </c>
      <c r="V6" s="20">
        <v>-39174570</v>
      </c>
      <c r="W6" s="20">
        <v>250236380</v>
      </c>
      <c r="X6" s="20">
        <v>-10834556</v>
      </c>
      <c r="Y6" s="20">
        <v>261070936</v>
      </c>
      <c r="Z6" s="21">
        <v>-2409.61</v>
      </c>
      <c r="AA6" s="22">
        <v>-10834556</v>
      </c>
    </row>
    <row r="7" spans="1:27" ht="12.75">
      <c r="A7" s="23" t="s">
        <v>34</v>
      </c>
      <c r="B7" s="17"/>
      <c r="C7" s="18">
        <v>40315241</v>
      </c>
      <c r="D7" s="18"/>
      <c r="E7" s="19"/>
      <c r="F7" s="20"/>
      <c r="G7" s="20">
        <v>130157411</v>
      </c>
      <c r="H7" s="20">
        <v>-20157411</v>
      </c>
      <c r="I7" s="20">
        <v>17000000</v>
      </c>
      <c r="J7" s="20">
        <v>127000000</v>
      </c>
      <c r="K7" s="20">
        <v>-60000000</v>
      </c>
      <c r="L7" s="20">
        <v>50000000</v>
      </c>
      <c r="M7" s="20"/>
      <c r="N7" s="20">
        <v>-10000000</v>
      </c>
      <c r="O7" s="20">
        <v>80000000</v>
      </c>
      <c r="P7" s="20">
        <v>-20000000</v>
      </c>
      <c r="Q7" s="20">
        <v>-40000000</v>
      </c>
      <c r="R7" s="20">
        <v>20000000</v>
      </c>
      <c r="S7" s="20">
        <v>-40000000</v>
      </c>
      <c r="T7" s="20">
        <v>-40000000</v>
      </c>
      <c r="U7" s="20">
        <v>63000000</v>
      </c>
      <c r="V7" s="20">
        <v>-17000000</v>
      </c>
      <c r="W7" s="20">
        <v>120000000</v>
      </c>
      <c r="X7" s="20"/>
      <c r="Y7" s="20">
        <v>120000000</v>
      </c>
      <c r="Z7" s="21"/>
      <c r="AA7" s="22"/>
    </row>
    <row r="8" spans="1:27" ht="12.75">
      <c r="A8" s="23" t="s">
        <v>35</v>
      </c>
      <c r="B8" s="17"/>
      <c r="C8" s="18">
        <v>195451425</v>
      </c>
      <c r="D8" s="18"/>
      <c r="E8" s="19">
        <v>40784820</v>
      </c>
      <c r="F8" s="20">
        <v>21336977</v>
      </c>
      <c r="G8" s="20">
        <v>277737420</v>
      </c>
      <c r="H8" s="20">
        <v>4500341</v>
      </c>
      <c r="I8" s="20">
        <v>7755228</v>
      </c>
      <c r="J8" s="20">
        <v>289992989</v>
      </c>
      <c r="K8" s="20">
        <v>5334973</v>
      </c>
      <c r="L8" s="20">
        <v>9604002</v>
      </c>
      <c r="M8" s="20">
        <v>7234677</v>
      </c>
      <c r="N8" s="20">
        <v>22173652</v>
      </c>
      <c r="O8" s="20">
        <v>15801197</v>
      </c>
      <c r="P8" s="20">
        <v>9836784</v>
      </c>
      <c r="Q8" s="20">
        <v>20288828</v>
      </c>
      <c r="R8" s="20">
        <v>45926809</v>
      </c>
      <c r="S8" s="20">
        <v>9701023</v>
      </c>
      <c r="T8" s="20">
        <v>10180354</v>
      </c>
      <c r="U8" s="20">
        <v>2962926</v>
      </c>
      <c r="V8" s="20">
        <v>22844303</v>
      </c>
      <c r="W8" s="20">
        <v>380937753</v>
      </c>
      <c r="X8" s="20">
        <v>21336977</v>
      </c>
      <c r="Y8" s="20">
        <v>359600776</v>
      </c>
      <c r="Z8" s="21">
        <v>1685.34</v>
      </c>
      <c r="AA8" s="22">
        <v>21336977</v>
      </c>
    </row>
    <row r="9" spans="1:27" ht="12.75">
      <c r="A9" s="23" t="s">
        <v>36</v>
      </c>
      <c r="B9" s="17"/>
      <c r="C9" s="18">
        <v>116654358</v>
      </c>
      <c r="D9" s="18"/>
      <c r="E9" s="19">
        <v>12488668</v>
      </c>
      <c r="F9" s="20">
        <v>7183415</v>
      </c>
      <c r="G9" s="20">
        <v>143732467</v>
      </c>
      <c r="H9" s="20">
        <v>9506782</v>
      </c>
      <c r="I9" s="20">
        <v>7992942</v>
      </c>
      <c r="J9" s="20">
        <v>161232191</v>
      </c>
      <c r="K9" s="20">
        <v>6209241</v>
      </c>
      <c r="L9" s="20">
        <v>6630994</v>
      </c>
      <c r="M9" s="20">
        <v>7581763</v>
      </c>
      <c r="N9" s="20">
        <v>20421998</v>
      </c>
      <c r="O9" s="20">
        <v>5393280</v>
      </c>
      <c r="P9" s="20">
        <v>6348554</v>
      </c>
      <c r="Q9" s="20">
        <v>4058313</v>
      </c>
      <c r="R9" s="20">
        <v>15800147</v>
      </c>
      <c r="S9" s="20">
        <v>9560630</v>
      </c>
      <c r="T9" s="20">
        <v>5168502</v>
      </c>
      <c r="U9" s="20">
        <v>9350915</v>
      </c>
      <c r="V9" s="20">
        <v>24080047</v>
      </c>
      <c r="W9" s="20">
        <v>221534383</v>
      </c>
      <c r="X9" s="20">
        <v>7183415</v>
      </c>
      <c r="Y9" s="20">
        <v>214350968</v>
      </c>
      <c r="Z9" s="21">
        <v>2983.97</v>
      </c>
      <c r="AA9" s="22">
        <v>7183415</v>
      </c>
    </row>
    <row r="10" spans="1:27" ht="12.7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2.75">
      <c r="A11" s="23" t="s">
        <v>38</v>
      </c>
      <c r="B11" s="17"/>
      <c r="C11" s="18">
        <v>142552930</v>
      </c>
      <c r="D11" s="18"/>
      <c r="E11" s="19">
        <v>-40324620</v>
      </c>
      <c r="F11" s="20">
        <v>-28543353</v>
      </c>
      <c r="G11" s="20">
        <v>67884966</v>
      </c>
      <c r="H11" s="20">
        <v>-418483</v>
      </c>
      <c r="I11" s="20">
        <v>47848</v>
      </c>
      <c r="J11" s="20">
        <v>67514331</v>
      </c>
      <c r="K11" s="20">
        <v>-218801</v>
      </c>
      <c r="L11" s="20">
        <v>990313</v>
      </c>
      <c r="M11" s="20">
        <v>-107476</v>
      </c>
      <c r="N11" s="20">
        <v>664036</v>
      </c>
      <c r="O11" s="20">
        <v>1766289</v>
      </c>
      <c r="P11" s="20">
        <v>-356007</v>
      </c>
      <c r="Q11" s="20">
        <v>-68110</v>
      </c>
      <c r="R11" s="20">
        <v>1342172</v>
      </c>
      <c r="S11" s="20">
        <v>413861</v>
      </c>
      <c r="T11" s="20">
        <v>-234836</v>
      </c>
      <c r="U11" s="20">
        <v>1425537</v>
      </c>
      <c r="V11" s="20">
        <v>1604562</v>
      </c>
      <c r="W11" s="20">
        <v>71125101</v>
      </c>
      <c r="X11" s="20">
        <v>-28543353</v>
      </c>
      <c r="Y11" s="20">
        <v>99668454</v>
      </c>
      <c r="Z11" s="21">
        <v>-349.18</v>
      </c>
      <c r="AA11" s="22">
        <v>-28543353</v>
      </c>
    </row>
    <row r="12" spans="1:27" ht="12.75">
      <c r="A12" s="27" t="s">
        <v>39</v>
      </c>
      <c r="B12" s="28"/>
      <c r="C12" s="29">
        <f aca="true" t="shared" si="0" ref="C12:Y12">SUM(C6:C11)</f>
        <v>755779822</v>
      </c>
      <c r="D12" s="29">
        <f>SUM(D6:D11)</f>
        <v>0</v>
      </c>
      <c r="E12" s="30">
        <f t="shared" si="0"/>
        <v>28509425</v>
      </c>
      <c r="F12" s="31">
        <f t="shared" si="0"/>
        <v>-10857517</v>
      </c>
      <c r="G12" s="31">
        <f t="shared" si="0"/>
        <v>864556557</v>
      </c>
      <c r="H12" s="31">
        <f t="shared" si="0"/>
        <v>11699355</v>
      </c>
      <c r="I12" s="31">
        <f t="shared" si="0"/>
        <v>-14984169</v>
      </c>
      <c r="J12" s="31">
        <f t="shared" si="0"/>
        <v>861271743</v>
      </c>
      <c r="K12" s="31">
        <f t="shared" si="0"/>
        <v>158699</v>
      </c>
      <c r="L12" s="31">
        <f t="shared" si="0"/>
        <v>9637334</v>
      </c>
      <c r="M12" s="31">
        <f t="shared" si="0"/>
        <v>95108919</v>
      </c>
      <c r="N12" s="31">
        <f t="shared" si="0"/>
        <v>104904952</v>
      </c>
      <c r="O12" s="31">
        <f t="shared" si="0"/>
        <v>5374528</v>
      </c>
      <c r="P12" s="31">
        <f t="shared" si="0"/>
        <v>-10972681</v>
      </c>
      <c r="Q12" s="31">
        <f t="shared" si="0"/>
        <v>90900733</v>
      </c>
      <c r="R12" s="31">
        <f t="shared" si="0"/>
        <v>85302580</v>
      </c>
      <c r="S12" s="31">
        <f t="shared" si="0"/>
        <v>-6666626</v>
      </c>
      <c r="T12" s="31">
        <f t="shared" si="0"/>
        <v>-2973348</v>
      </c>
      <c r="U12" s="31">
        <f t="shared" si="0"/>
        <v>1994316</v>
      </c>
      <c r="V12" s="31">
        <f t="shared" si="0"/>
        <v>-7645658</v>
      </c>
      <c r="W12" s="31">
        <f t="shared" si="0"/>
        <v>1043833617</v>
      </c>
      <c r="X12" s="31">
        <f t="shared" si="0"/>
        <v>-10857517</v>
      </c>
      <c r="Y12" s="31">
        <f t="shared" si="0"/>
        <v>1054691134</v>
      </c>
      <c r="Z12" s="32">
        <f>+IF(X12&lt;&gt;0,+(Y12/X12)*100,0)</f>
        <v>-9713.925697744704</v>
      </c>
      <c r="AA12" s="33">
        <f>SUM(AA6:AA11)</f>
        <v>-10857517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2.7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2.75">
      <c r="A17" s="23" t="s">
        <v>43</v>
      </c>
      <c r="B17" s="17"/>
      <c r="C17" s="18">
        <v>167459683</v>
      </c>
      <c r="D17" s="18"/>
      <c r="E17" s="19"/>
      <c r="F17" s="20"/>
      <c r="G17" s="20">
        <v>250718322</v>
      </c>
      <c r="H17" s="20"/>
      <c r="I17" s="20"/>
      <c r="J17" s="20">
        <v>250718322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>
        <v>250718322</v>
      </c>
      <c r="X17" s="20"/>
      <c r="Y17" s="20">
        <v>250718322</v>
      </c>
      <c r="Z17" s="21"/>
      <c r="AA17" s="22"/>
    </row>
    <row r="18" spans="1:27" ht="12.7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>
        <v>1905688368</v>
      </c>
      <c r="D19" s="18"/>
      <c r="E19" s="19">
        <v>-94091796</v>
      </c>
      <c r="F19" s="20">
        <v>-45367961</v>
      </c>
      <c r="G19" s="20">
        <v>1865737843</v>
      </c>
      <c r="H19" s="20">
        <v>3017058</v>
      </c>
      <c r="I19" s="20">
        <v>3327258</v>
      </c>
      <c r="J19" s="20">
        <v>1872082159</v>
      </c>
      <c r="K19" s="20">
        <v>6683486</v>
      </c>
      <c r="L19" s="20">
        <v>2207774</v>
      </c>
      <c r="M19" s="20">
        <v>5758456</v>
      </c>
      <c r="N19" s="20">
        <v>14649716</v>
      </c>
      <c r="O19" s="20">
        <v>1723299</v>
      </c>
      <c r="P19" s="20">
        <v>6943192</v>
      </c>
      <c r="Q19" s="20">
        <v>7448115</v>
      </c>
      <c r="R19" s="20">
        <v>16114606</v>
      </c>
      <c r="S19" s="20">
        <v>2196461</v>
      </c>
      <c r="T19" s="20">
        <v>3149503</v>
      </c>
      <c r="U19" s="20">
        <v>14396653</v>
      </c>
      <c r="V19" s="20">
        <v>19742617</v>
      </c>
      <c r="W19" s="20">
        <v>1922589098</v>
      </c>
      <c r="X19" s="20">
        <v>-45367961</v>
      </c>
      <c r="Y19" s="20">
        <v>1967957059</v>
      </c>
      <c r="Z19" s="21">
        <v>-4337.77</v>
      </c>
      <c r="AA19" s="22">
        <v>-45367961</v>
      </c>
    </row>
    <row r="20" spans="1:27" ht="12.75">
      <c r="A20" s="23"/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46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2.75">
      <c r="A22" s="23" t="s">
        <v>47</v>
      </c>
      <c r="B22" s="17"/>
      <c r="C22" s="18">
        <v>3939306</v>
      </c>
      <c r="D22" s="18"/>
      <c r="E22" s="19"/>
      <c r="F22" s="20"/>
      <c r="G22" s="20">
        <v>3419175</v>
      </c>
      <c r="H22" s="20"/>
      <c r="I22" s="20"/>
      <c r="J22" s="20">
        <v>3419175</v>
      </c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>
        <v>3419175</v>
      </c>
      <c r="X22" s="20"/>
      <c r="Y22" s="20">
        <v>3419175</v>
      </c>
      <c r="Z22" s="21"/>
      <c r="AA22" s="22"/>
    </row>
    <row r="23" spans="1:27" ht="12.75">
      <c r="A23" s="23" t="s">
        <v>48</v>
      </c>
      <c r="B23" s="17"/>
      <c r="C23" s="18">
        <v>21658026</v>
      </c>
      <c r="D23" s="18"/>
      <c r="E23" s="19"/>
      <c r="F23" s="20">
        <v>316261</v>
      </c>
      <c r="G23" s="24">
        <v>17452512</v>
      </c>
      <c r="H23" s="24"/>
      <c r="I23" s="24"/>
      <c r="J23" s="20">
        <v>17452512</v>
      </c>
      <c r="K23" s="24"/>
      <c r="L23" s="24"/>
      <c r="M23" s="20"/>
      <c r="N23" s="24"/>
      <c r="O23" s="24"/>
      <c r="P23" s="24"/>
      <c r="Q23" s="20">
        <v>250022</v>
      </c>
      <c r="R23" s="24">
        <v>250022</v>
      </c>
      <c r="S23" s="24"/>
      <c r="T23" s="20"/>
      <c r="U23" s="24"/>
      <c r="V23" s="24"/>
      <c r="W23" s="24">
        <v>17702534</v>
      </c>
      <c r="X23" s="20">
        <v>316261</v>
      </c>
      <c r="Y23" s="24">
        <v>17386273</v>
      </c>
      <c r="Z23" s="25">
        <v>5497.44</v>
      </c>
      <c r="AA23" s="26">
        <v>316261</v>
      </c>
    </row>
    <row r="24" spans="1:27" ht="12.75">
      <c r="A24" s="27" t="s">
        <v>49</v>
      </c>
      <c r="B24" s="35"/>
      <c r="C24" s="29">
        <f aca="true" t="shared" si="1" ref="C24:Y24">SUM(C15:C23)</f>
        <v>2098745383</v>
      </c>
      <c r="D24" s="29">
        <f>SUM(D15:D23)</f>
        <v>0</v>
      </c>
      <c r="E24" s="36">
        <f t="shared" si="1"/>
        <v>-94091796</v>
      </c>
      <c r="F24" s="37">
        <f t="shared" si="1"/>
        <v>-45051700</v>
      </c>
      <c r="G24" s="37">
        <f t="shared" si="1"/>
        <v>2137327852</v>
      </c>
      <c r="H24" s="37">
        <f t="shared" si="1"/>
        <v>3017058</v>
      </c>
      <c r="I24" s="37">
        <f t="shared" si="1"/>
        <v>3327258</v>
      </c>
      <c r="J24" s="37">
        <f t="shared" si="1"/>
        <v>2143672168</v>
      </c>
      <c r="K24" s="37">
        <f t="shared" si="1"/>
        <v>6683486</v>
      </c>
      <c r="L24" s="37">
        <f t="shared" si="1"/>
        <v>2207774</v>
      </c>
      <c r="M24" s="37">
        <f t="shared" si="1"/>
        <v>5758456</v>
      </c>
      <c r="N24" s="37">
        <f t="shared" si="1"/>
        <v>14649716</v>
      </c>
      <c r="O24" s="37">
        <f t="shared" si="1"/>
        <v>1723299</v>
      </c>
      <c r="P24" s="37">
        <f t="shared" si="1"/>
        <v>6943192</v>
      </c>
      <c r="Q24" s="37">
        <f t="shared" si="1"/>
        <v>7698137</v>
      </c>
      <c r="R24" s="37">
        <f t="shared" si="1"/>
        <v>16364628</v>
      </c>
      <c r="S24" s="37">
        <f t="shared" si="1"/>
        <v>2196461</v>
      </c>
      <c r="T24" s="37">
        <f t="shared" si="1"/>
        <v>3149503</v>
      </c>
      <c r="U24" s="37">
        <f t="shared" si="1"/>
        <v>14396653</v>
      </c>
      <c r="V24" s="37">
        <f t="shared" si="1"/>
        <v>19742617</v>
      </c>
      <c r="W24" s="37">
        <f t="shared" si="1"/>
        <v>2194429129</v>
      </c>
      <c r="X24" s="37">
        <f t="shared" si="1"/>
        <v>-45051700</v>
      </c>
      <c r="Y24" s="37">
        <f t="shared" si="1"/>
        <v>2239480829</v>
      </c>
      <c r="Z24" s="38">
        <f>+IF(X24&lt;&gt;0,+(Y24/X24)*100,0)</f>
        <v>-4970.913037687812</v>
      </c>
      <c r="AA24" s="39">
        <f>SUM(AA15:AA23)</f>
        <v>-45051700</v>
      </c>
    </row>
    <row r="25" spans="1:27" ht="12.75">
      <c r="A25" s="27" t="s">
        <v>50</v>
      </c>
      <c r="B25" s="28"/>
      <c r="C25" s="29">
        <f aca="true" t="shared" si="2" ref="C25:Y25">+C12+C24</f>
        <v>2854525205</v>
      </c>
      <c r="D25" s="29">
        <f>+D12+D24</f>
        <v>0</v>
      </c>
      <c r="E25" s="30">
        <f t="shared" si="2"/>
        <v>-65582371</v>
      </c>
      <c r="F25" s="31">
        <f t="shared" si="2"/>
        <v>-55909217</v>
      </c>
      <c r="G25" s="31">
        <f t="shared" si="2"/>
        <v>3001884409</v>
      </c>
      <c r="H25" s="31">
        <f t="shared" si="2"/>
        <v>14716413</v>
      </c>
      <c r="I25" s="31">
        <f t="shared" si="2"/>
        <v>-11656911</v>
      </c>
      <c r="J25" s="31">
        <f t="shared" si="2"/>
        <v>3004943911</v>
      </c>
      <c r="K25" s="31">
        <f t="shared" si="2"/>
        <v>6842185</v>
      </c>
      <c r="L25" s="31">
        <f t="shared" si="2"/>
        <v>11845108</v>
      </c>
      <c r="M25" s="31">
        <f t="shared" si="2"/>
        <v>100867375</v>
      </c>
      <c r="N25" s="31">
        <f t="shared" si="2"/>
        <v>119554668</v>
      </c>
      <c r="O25" s="31">
        <f t="shared" si="2"/>
        <v>7097827</v>
      </c>
      <c r="P25" s="31">
        <f t="shared" si="2"/>
        <v>-4029489</v>
      </c>
      <c r="Q25" s="31">
        <f t="shared" si="2"/>
        <v>98598870</v>
      </c>
      <c r="R25" s="31">
        <f t="shared" si="2"/>
        <v>101667208</v>
      </c>
      <c r="S25" s="31">
        <f t="shared" si="2"/>
        <v>-4470165</v>
      </c>
      <c r="T25" s="31">
        <f t="shared" si="2"/>
        <v>176155</v>
      </c>
      <c r="U25" s="31">
        <f t="shared" si="2"/>
        <v>16390969</v>
      </c>
      <c r="V25" s="31">
        <f t="shared" si="2"/>
        <v>12096959</v>
      </c>
      <c r="W25" s="31">
        <f t="shared" si="2"/>
        <v>3238262746</v>
      </c>
      <c r="X25" s="31">
        <f t="shared" si="2"/>
        <v>-55909217</v>
      </c>
      <c r="Y25" s="31">
        <f t="shared" si="2"/>
        <v>3294171963</v>
      </c>
      <c r="Z25" s="32">
        <f>+IF(X25&lt;&gt;0,+(Y25/X25)*100,0)</f>
        <v>-5892.001605030527</v>
      </c>
      <c r="AA25" s="33">
        <f>+AA12+AA24</f>
        <v>-55909217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51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52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53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54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2.75">
      <c r="A31" s="23" t="s">
        <v>55</v>
      </c>
      <c r="B31" s="17"/>
      <c r="C31" s="18">
        <v>22280092</v>
      </c>
      <c r="D31" s="18"/>
      <c r="E31" s="19"/>
      <c r="F31" s="20"/>
      <c r="G31" s="20">
        <v>22280092</v>
      </c>
      <c r="H31" s="20"/>
      <c r="I31" s="20"/>
      <c r="J31" s="20">
        <v>22280092</v>
      </c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>
        <v>33648</v>
      </c>
      <c r="V31" s="20">
        <v>33648</v>
      </c>
      <c r="W31" s="20">
        <v>22313740</v>
      </c>
      <c r="X31" s="20"/>
      <c r="Y31" s="20">
        <v>22313740</v>
      </c>
      <c r="Z31" s="21"/>
      <c r="AA31" s="22"/>
    </row>
    <row r="32" spans="1:27" ht="12.75">
      <c r="A32" s="23" t="s">
        <v>56</v>
      </c>
      <c r="B32" s="17"/>
      <c r="C32" s="18">
        <v>306211795</v>
      </c>
      <c r="D32" s="18"/>
      <c r="E32" s="19">
        <v>1331484</v>
      </c>
      <c r="F32" s="20">
        <v>1630967</v>
      </c>
      <c r="G32" s="20">
        <v>282325818</v>
      </c>
      <c r="H32" s="20">
        <v>14450524</v>
      </c>
      <c r="I32" s="20">
        <v>-18752088</v>
      </c>
      <c r="J32" s="20">
        <v>278024254</v>
      </c>
      <c r="K32" s="20">
        <v>7717434</v>
      </c>
      <c r="L32" s="20">
        <v>15977881</v>
      </c>
      <c r="M32" s="20">
        <v>32787524</v>
      </c>
      <c r="N32" s="20">
        <v>56482839</v>
      </c>
      <c r="O32" s="20">
        <v>6945625</v>
      </c>
      <c r="P32" s="20">
        <v>-9417729</v>
      </c>
      <c r="Q32" s="20">
        <v>10936654</v>
      </c>
      <c r="R32" s="20">
        <v>8464550</v>
      </c>
      <c r="S32" s="20">
        <v>2131702</v>
      </c>
      <c r="T32" s="20">
        <v>3366061</v>
      </c>
      <c r="U32" s="20">
        <v>7054377</v>
      </c>
      <c r="V32" s="20">
        <v>12552140</v>
      </c>
      <c r="W32" s="20">
        <v>355523783</v>
      </c>
      <c r="X32" s="20">
        <v>1630967</v>
      </c>
      <c r="Y32" s="20">
        <v>353892816</v>
      </c>
      <c r="Z32" s="21">
        <v>21698.34</v>
      </c>
      <c r="AA32" s="22">
        <v>1630967</v>
      </c>
    </row>
    <row r="33" spans="1:27" ht="12.75">
      <c r="A33" s="23" t="s">
        <v>57</v>
      </c>
      <c r="B33" s="17"/>
      <c r="C33" s="18">
        <v>19719753</v>
      </c>
      <c r="D33" s="18"/>
      <c r="E33" s="19">
        <v>5374212</v>
      </c>
      <c r="F33" s="20">
        <v>6581909</v>
      </c>
      <c r="G33" s="20">
        <v>20947263</v>
      </c>
      <c r="H33" s="20"/>
      <c r="I33" s="20"/>
      <c r="J33" s="20">
        <v>20947263</v>
      </c>
      <c r="K33" s="20"/>
      <c r="L33" s="20"/>
      <c r="M33" s="20"/>
      <c r="N33" s="20"/>
      <c r="O33" s="20">
        <v>-634389</v>
      </c>
      <c r="P33" s="20"/>
      <c r="Q33" s="20"/>
      <c r="R33" s="20">
        <v>-634389</v>
      </c>
      <c r="S33" s="20"/>
      <c r="T33" s="20"/>
      <c r="U33" s="20"/>
      <c r="V33" s="20"/>
      <c r="W33" s="20">
        <v>20312874</v>
      </c>
      <c r="X33" s="20">
        <v>6581909</v>
      </c>
      <c r="Y33" s="20">
        <v>13730965</v>
      </c>
      <c r="Z33" s="21">
        <v>208.62</v>
      </c>
      <c r="AA33" s="22">
        <v>6581909</v>
      </c>
    </row>
    <row r="34" spans="1:27" ht="12.75">
      <c r="A34" s="27" t="s">
        <v>58</v>
      </c>
      <c r="B34" s="28"/>
      <c r="C34" s="29">
        <f aca="true" t="shared" si="3" ref="C34:Y34">SUM(C29:C33)</f>
        <v>348211640</v>
      </c>
      <c r="D34" s="29">
        <f>SUM(D29:D33)</f>
        <v>0</v>
      </c>
      <c r="E34" s="30">
        <f t="shared" si="3"/>
        <v>6705696</v>
      </c>
      <c r="F34" s="31">
        <f t="shared" si="3"/>
        <v>8212876</v>
      </c>
      <c r="G34" s="31">
        <f t="shared" si="3"/>
        <v>325553173</v>
      </c>
      <c r="H34" s="31">
        <f t="shared" si="3"/>
        <v>14450524</v>
      </c>
      <c r="I34" s="31">
        <f t="shared" si="3"/>
        <v>-18752088</v>
      </c>
      <c r="J34" s="31">
        <f t="shared" si="3"/>
        <v>321251609</v>
      </c>
      <c r="K34" s="31">
        <f t="shared" si="3"/>
        <v>7717434</v>
      </c>
      <c r="L34" s="31">
        <f t="shared" si="3"/>
        <v>15977881</v>
      </c>
      <c r="M34" s="31">
        <f t="shared" si="3"/>
        <v>32787524</v>
      </c>
      <c r="N34" s="31">
        <f t="shared" si="3"/>
        <v>56482839</v>
      </c>
      <c r="O34" s="31">
        <f t="shared" si="3"/>
        <v>6311236</v>
      </c>
      <c r="P34" s="31">
        <f t="shared" si="3"/>
        <v>-9417729</v>
      </c>
      <c r="Q34" s="31">
        <f t="shared" si="3"/>
        <v>10936654</v>
      </c>
      <c r="R34" s="31">
        <f t="shared" si="3"/>
        <v>7830161</v>
      </c>
      <c r="S34" s="31">
        <f t="shared" si="3"/>
        <v>2131702</v>
      </c>
      <c r="T34" s="31">
        <f t="shared" si="3"/>
        <v>3366061</v>
      </c>
      <c r="U34" s="31">
        <f t="shared" si="3"/>
        <v>7088025</v>
      </c>
      <c r="V34" s="31">
        <f t="shared" si="3"/>
        <v>12585788</v>
      </c>
      <c r="W34" s="31">
        <f t="shared" si="3"/>
        <v>398150397</v>
      </c>
      <c r="X34" s="31">
        <f t="shared" si="3"/>
        <v>8212876</v>
      </c>
      <c r="Y34" s="31">
        <f t="shared" si="3"/>
        <v>389937521</v>
      </c>
      <c r="Z34" s="32">
        <f>+IF(X34&lt;&gt;0,+(Y34/X34)*100,0)</f>
        <v>4747.8802918733945</v>
      </c>
      <c r="AA34" s="33">
        <f>SUM(AA29:AA33)</f>
        <v>8212876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59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60</v>
      </c>
      <c r="B37" s="17"/>
      <c r="C37" s="18">
        <v>6166270</v>
      </c>
      <c r="D37" s="18"/>
      <c r="E37" s="19">
        <v>430356</v>
      </c>
      <c r="F37" s="20">
        <v>431881</v>
      </c>
      <c r="G37" s="20">
        <v>6135250</v>
      </c>
      <c r="H37" s="20">
        <v>-31260</v>
      </c>
      <c r="I37" s="20">
        <v>-144320</v>
      </c>
      <c r="J37" s="20">
        <v>5959670</v>
      </c>
      <c r="K37" s="20">
        <v>-31752</v>
      </c>
      <c r="L37" s="20">
        <v>-32825</v>
      </c>
      <c r="M37" s="20">
        <v>-32251</v>
      </c>
      <c r="N37" s="20">
        <v>-96828</v>
      </c>
      <c r="O37" s="20">
        <v>-32500</v>
      </c>
      <c r="P37" s="20">
        <v>-34359</v>
      </c>
      <c r="Q37" s="20">
        <v>-147822</v>
      </c>
      <c r="R37" s="20">
        <v>-214681</v>
      </c>
      <c r="S37" s="20">
        <v>-34059</v>
      </c>
      <c r="T37" s="20">
        <v>-33535</v>
      </c>
      <c r="U37" s="20">
        <v>-34565</v>
      </c>
      <c r="V37" s="20">
        <v>-102159</v>
      </c>
      <c r="W37" s="20">
        <v>5546002</v>
      </c>
      <c r="X37" s="20">
        <v>431881</v>
      </c>
      <c r="Y37" s="20">
        <v>5114121</v>
      </c>
      <c r="Z37" s="21">
        <v>1184.15</v>
      </c>
      <c r="AA37" s="22">
        <v>431881</v>
      </c>
    </row>
    <row r="38" spans="1:27" ht="12.75">
      <c r="A38" s="23" t="s">
        <v>57</v>
      </c>
      <c r="B38" s="17"/>
      <c r="C38" s="18">
        <v>128305079</v>
      </c>
      <c r="D38" s="18"/>
      <c r="E38" s="19">
        <v>2807052</v>
      </c>
      <c r="F38" s="20">
        <v>2407858</v>
      </c>
      <c r="G38" s="20">
        <v>143132030</v>
      </c>
      <c r="H38" s="20"/>
      <c r="I38" s="20"/>
      <c r="J38" s="20">
        <v>143132030</v>
      </c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>
        <v>143132030</v>
      </c>
      <c r="X38" s="20">
        <v>2407858</v>
      </c>
      <c r="Y38" s="20">
        <v>140724172</v>
      </c>
      <c r="Z38" s="21">
        <v>5844.37</v>
      </c>
      <c r="AA38" s="22">
        <v>2407858</v>
      </c>
    </row>
    <row r="39" spans="1:27" ht="12.75">
      <c r="A39" s="27" t="s">
        <v>61</v>
      </c>
      <c r="B39" s="35"/>
      <c r="C39" s="29">
        <f aca="true" t="shared" si="4" ref="C39:Y39">SUM(C37:C38)</f>
        <v>134471349</v>
      </c>
      <c r="D39" s="29">
        <f>SUM(D37:D38)</f>
        <v>0</v>
      </c>
      <c r="E39" s="36">
        <f t="shared" si="4"/>
        <v>3237408</v>
      </c>
      <c r="F39" s="37">
        <f t="shared" si="4"/>
        <v>2839739</v>
      </c>
      <c r="G39" s="37">
        <f t="shared" si="4"/>
        <v>149267280</v>
      </c>
      <c r="H39" s="37">
        <f t="shared" si="4"/>
        <v>-31260</v>
      </c>
      <c r="I39" s="37">
        <f t="shared" si="4"/>
        <v>-144320</v>
      </c>
      <c r="J39" s="37">
        <f t="shared" si="4"/>
        <v>149091700</v>
      </c>
      <c r="K39" s="37">
        <f t="shared" si="4"/>
        <v>-31752</v>
      </c>
      <c r="L39" s="37">
        <f t="shared" si="4"/>
        <v>-32825</v>
      </c>
      <c r="M39" s="37">
        <f t="shared" si="4"/>
        <v>-32251</v>
      </c>
      <c r="N39" s="37">
        <f t="shared" si="4"/>
        <v>-96828</v>
      </c>
      <c r="O39" s="37">
        <f t="shared" si="4"/>
        <v>-32500</v>
      </c>
      <c r="P39" s="37">
        <f t="shared" si="4"/>
        <v>-34359</v>
      </c>
      <c r="Q39" s="37">
        <f t="shared" si="4"/>
        <v>-147822</v>
      </c>
      <c r="R39" s="37">
        <f t="shared" si="4"/>
        <v>-214681</v>
      </c>
      <c r="S39" s="37">
        <f t="shared" si="4"/>
        <v>-34059</v>
      </c>
      <c r="T39" s="37">
        <f t="shared" si="4"/>
        <v>-33535</v>
      </c>
      <c r="U39" s="37">
        <f t="shared" si="4"/>
        <v>-34565</v>
      </c>
      <c r="V39" s="37">
        <f t="shared" si="4"/>
        <v>-102159</v>
      </c>
      <c r="W39" s="37">
        <f t="shared" si="4"/>
        <v>148678032</v>
      </c>
      <c r="X39" s="37">
        <f t="shared" si="4"/>
        <v>2839739</v>
      </c>
      <c r="Y39" s="37">
        <f t="shared" si="4"/>
        <v>145838293</v>
      </c>
      <c r="Z39" s="38">
        <f>+IF(X39&lt;&gt;0,+(Y39/X39)*100,0)</f>
        <v>5135.623132971024</v>
      </c>
      <c r="AA39" s="39">
        <f>SUM(AA37:AA38)</f>
        <v>2839739</v>
      </c>
    </row>
    <row r="40" spans="1:27" ht="12.75">
      <c r="A40" s="27" t="s">
        <v>62</v>
      </c>
      <c r="B40" s="28"/>
      <c r="C40" s="29">
        <f aca="true" t="shared" si="5" ref="C40:Y40">+C34+C39</f>
        <v>482682989</v>
      </c>
      <c r="D40" s="29">
        <f>+D34+D39</f>
        <v>0</v>
      </c>
      <c r="E40" s="30">
        <f t="shared" si="5"/>
        <v>9943104</v>
      </c>
      <c r="F40" s="31">
        <f t="shared" si="5"/>
        <v>11052615</v>
      </c>
      <c r="G40" s="31">
        <f t="shared" si="5"/>
        <v>474820453</v>
      </c>
      <c r="H40" s="31">
        <f t="shared" si="5"/>
        <v>14419264</v>
      </c>
      <c r="I40" s="31">
        <f t="shared" si="5"/>
        <v>-18896408</v>
      </c>
      <c r="J40" s="31">
        <f t="shared" si="5"/>
        <v>470343309</v>
      </c>
      <c r="K40" s="31">
        <f t="shared" si="5"/>
        <v>7685682</v>
      </c>
      <c r="L40" s="31">
        <f t="shared" si="5"/>
        <v>15945056</v>
      </c>
      <c r="M40" s="31">
        <f t="shared" si="5"/>
        <v>32755273</v>
      </c>
      <c r="N40" s="31">
        <f t="shared" si="5"/>
        <v>56386011</v>
      </c>
      <c r="O40" s="31">
        <f t="shared" si="5"/>
        <v>6278736</v>
      </c>
      <c r="P40" s="31">
        <f t="shared" si="5"/>
        <v>-9452088</v>
      </c>
      <c r="Q40" s="31">
        <f t="shared" si="5"/>
        <v>10788832</v>
      </c>
      <c r="R40" s="31">
        <f t="shared" si="5"/>
        <v>7615480</v>
      </c>
      <c r="S40" s="31">
        <f t="shared" si="5"/>
        <v>2097643</v>
      </c>
      <c r="T40" s="31">
        <f t="shared" si="5"/>
        <v>3332526</v>
      </c>
      <c r="U40" s="31">
        <f t="shared" si="5"/>
        <v>7053460</v>
      </c>
      <c r="V40" s="31">
        <f t="shared" si="5"/>
        <v>12483629</v>
      </c>
      <c r="W40" s="31">
        <f t="shared" si="5"/>
        <v>546828429</v>
      </c>
      <c r="X40" s="31">
        <f t="shared" si="5"/>
        <v>11052615</v>
      </c>
      <c r="Y40" s="31">
        <f t="shared" si="5"/>
        <v>535775814</v>
      </c>
      <c r="Z40" s="32">
        <f>+IF(X40&lt;&gt;0,+(Y40/X40)*100,0)</f>
        <v>4847.502731254097</v>
      </c>
      <c r="AA40" s="33">
        <f>+AA34+AA39</f>
        <v>11052615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2371842216</v>
      </c>
      <c r="D42" s="43">
        <f>+D25-D40</f>
        <v>0</v>
      </c>
      <c r="E42" s="44">
        <f t="shared" si="6"/>
        <v>-75525475</v>
      </c>
      <c r="F42" s="45">
        <f t="shared" si="6"/>
        <v>-66961832</v>
      </c>
      <c r="G42" s="45">
        <f t="shared" si="6"/>
        <v>2527063956</v>
      </c>
      <c r="H42" s="45">
        <f t="shared" si="6"/>
        <v>297149</v>
      </c>
      <c r="I42" s="45">
        <f t="shared" si="6"/>
        <v>7239497</v>
      </c>
      <c r="J42" s="45">
        <f t="shared" si="6"/>
        <v>2534600602</v>
      </c>
      <c r="K42" s="45">
        <f t="shared" si="6"/>
        <v>-843497</v>
      </c>
      <c r="L42" s="45">
        <f t="shared" si="6"/>
        <v>-4099948</v>
      </c>
      <c r="M42" s="45">
        <f t="shared" si="6"/>
        <v>68112102</v>
      </c>
      <c r="N42" s="45">
        <f t="shared" si="6"/>
        <v>63168657</v>
      </c>
      <c r="O42" s="45">
        <f t="shared" si="6"/>
        <v>819091</v>
      </c>
      <c r="P42" s="45">
        <f t="shared" si="6"/>
        <v>5422599</v>
      </c>
      <c r="Q42" s="45">
        <f t="shared" si="6"/>
        <v>87810038</v>
      </c>
      <c r="R42" s="45">
        <f t="shared" si="6"/>
        <v>94051728</v>
      </c>
      <c r="S42" s="45">
        <f t="shared" si="6"/>
        <v>-6567808</v>
      </c>
      <c r="T42" s="45">
        <f t="shared" si="6"/>
        <v>-3156371</v>
      </c>
      <c r="U42" s="45">
        <f t="shared" si="6"/>
        <v>9337509</v>
      </c>
      <c r="V42" s="45">
        <f t="shared" si="6"/>
        <v>-386670</v>
      </c>
      <c r="W42" s="45">
        <f t="shared" si="6"/>
        <v>2691434317</v>
      </c>
      <c r="X42" s="45">
        <f t="shared" si="6"/>
        <v>-66961832</v>
      </c>
      <c r="Y42" s="45">
        <f t="shared" si="6"/>
        <v>2758396149</v>
      </c>
      <c r="Z42" s="46">
        <f>+IF(X42&lt;&gt;0,+(Y42/X42)*100,0)</f>
        <v>-4119.35585782659</v>
      </c>
      <c r="AA42" s="47">
        <f>+AA25-AA40</f>
        <v>-66961832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2364711245</v>
      </c>
      <c r="D45" s="18"/>
      <c r="E45" s="19"/>
      <c r="F45" s="20">
        <v>-66961832</v>
      </c>
      <c r="G45" s="20">
        <v>2359317439</v>
      </c>
      <c r="H45" s="20">
        <v>31063</v>
      </c>
      <c r="I45" s="20">
        <v>-71047</v>
      </c>
      <c r="J45" s="20">
        <v>2359277455</v>
      </c>
      <c r="K45" s="20">
        <v>-13782</v>
      </c>
      <c r="L45" s="20">
        <v>-10665</v>
      </c>
      <c r="M45" s="20">
        <v>-188043</v>
      </c>
      <c r="N45" s="20">
        <v>-212490</v>
      </c>
      <c r="O45" s="20">
        <v>-11904</v>
      </c>
      <c r="P45" s="20">
        <v>-128640</v>
      </c>
      <c r="Q45" s="20">
        <v>211577</v>
      </c>
      <c r="R45" s="20">
        <v>71033</v>
      </c>
      <c r="S45" s="20"/>
      <c r="T45" s="20">
        <v>24252010</v>
      </c>
      <c r="U45" s="20">
        <v>471445</v>
      </c>
      <c r="V45" s="20">
        <v>24723455</v>
      </c>
      <c r="W45" s="20">
        <v>2383859453</v>
      </c>
      <c r="X45" s="20">
        <v>-66961832</v>
      </c>
      <c r="Y45" s="20">
        <v>2450821285</v>
      </c>
      <c r="Z45" s="48">
        <v>-3660.03</v>
      </c>
      <c r="AA45" s="22">
        <v>-66961832</v>
      </c>
    </row>
    <row r="46" spans="1:27" ht="12.75">
      <c r="A46" s="23" t="s">
        <v>67</v>
      </c>
      <c r="B46" s="17"/>
      <c r="C46" s="18">
        <v>47922413</v>
      </c>
      <c r="D46" s="18"/>
      <c r="E46" s="19"/>
      <c r="F46" s="20"/>
      <c r="G46" s="20">
        <v>48302855</v>
      </c>
      <c r="H46" s="20">
        <v>416127</v>
      </c>
      <c r="I46" s="20">
        <v>269028</v>
      </c>
      <c r="J46" s="20">
        <v>48988010</v>
      </c>
      <c r="K46" s="20">
        <v>403766</v>
      </c>
      <c r="L46" s="20">
        <v>332390</v>
      </c>
      <c r="M46" s="20">
        <v>102986</v>
      </c>
      <c r="N46" s="20">
        <v>839142</v>
      </c>
      <c r="O46" s="20">
        <v>420478</v>
      </c>
      <c r="P46" s="20">
        <v>252457</v>
      </c>
      <c r="Q46" s="20">
        <v>-473511</v>
      </c>
      <c r="R46" s="20">
        <v>199424</v>
      </c>
      <c r="S46" s="20">
        <v>161115</v>
      </c>
      <c r="T46" s="20">
        <v>323104</v>
      </c>
      <c r="U46" s="20">
        <v>214288</v>
      </c>
      <c r="V46" s="20">
        <v>698507</v>
      </c>
      <c r="W46" s="20">
        <v>50725083</v>
      </c>
      <c r="X46" s="20"/>
      <c r="Y46" s="20">
        <v>50725083</v>
      </c>
      <c r="Z46" s="48"/>
      <c r="AA46" s="22"/>
    </row>
    <row r="47" spans="1:27" ht="12.75">
      <c r="A47" s="23"/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68</v>
      </c>
      <c r="B48" s="50" t="s">
        <v>64</v>
      </c>
      <c r="C48" s="51">
        <f aca="true" t="shared" si="7" ref="C48:Y48">SUM(C45:C47)</f>
        <v>2412633658</v>
      </c>
      <c r="D48" s="51">
        <f>SUM(D45:D47)</f>
        <v>0</v>
      </c>
      <c r="E48" s="52">
        <f t="shared" si="7"/>
        <v>0</v>
      </c>
      <c r="F48" s="53">
        <f t="shared" si="7"/>
        <v>-66961832</v>
      </c>
      <c r="G48" s="53">
        <f t="shared" si="7"/>
        <v>2407620294</v>
      </c>
      <c r="H48" s="53">
        <f t="shared" si="7"/>
        <v>447190</v>
      </c>
      <c r="I48" s="53">
        <f t="shared" si="7"/>
        <v>197981</v>
      </c>
      <c r="J48" s="53">
        <f t="shared" si="7"/>
        <v>2408265465</v>
      </c>
      <c r="K48" s="53">
        <f t="shared" si="7"/>
        <v>389984</v>
      </c>
      <c r="L48" s="53">
        <f t="shared" si="7"/>
        <v>321725</v>
      </c>
      <c r="M48" s="53">
        <f t="shared" si="7"/>
        <v>-85057</v>
      </c>
      <c r="N48" s="53">
        <f t="shared" si="7"/>
        <v>626652</v>
      </c>
      <c r="O48" s="53">
        <f t="shared" si="7"/>
        <v>408574</v>
      </c>
      <c r="P48" s="53">
        <f t="shared" si="7"/>
        <v>123817</v>
      </c>
      <c r="Q48" s="53">
        <f t="shared" si="7"/>
        <v>-261934</v>
      </c>
      <c r="R48" s="53">
        <f t="shared" si="7"/>
        <v>270457</v>
      </c>
      <c r="S48" s="53">
        <f t="shared" si="7"/>
        <v>161115</v>
      </c>
      <c r="T48" s="53">
        <f t="shared" si="7"/>
        <v>24575114</v>
      </c>
      <c r="U48" s="53">
        <f t="shared" si="7"/>
        <v>685733</v>
      </c>
      <c r="V48" s="53">
        <f t="shared" si="7"/>
        <v>25421962</v>
      </c>
      <c r="W48" s="53">
        <f t="shared" si="7"/>
        <v>2434584536</v>
      </c>
      <c r="X48" s="53">
        <f t="shared" si="7"/>
        <v>-66961832</v>
      </c>
      <c r="Y48" s="53">
        <f t="shared" si="7"/>
        <v>2501546368</v>
      </c>
      <c r="Z48" s="54">
        <f>+IF(X48&lt;&gt;0,+(Y48/X48)*100,0)</f>
        <v>-3735.779463142526</v>
      </c>
      <c r="AA48" s="55">
        <f>SUM(AA45:AA47)</f>
        <v>-66961832</v>
      </c>
    </row>
    <row r="49" spans="1:27" ht="12.75">
      <c r="A49" s="56" t="s">
        <v>123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124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125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7" t="s">
        <v>85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126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92771350</v>
      </c>
      <c r="D6" s="18"/>
      <c r="E6" s="19">
        <v>-201293735</v>
      </c>
      <c r="F6" s="20">
        <v>23739415</v>
      </c>
      <c r="G6" s="20">
        <v>238028816</v>
      </c>
      <c r="H6" s="20">
        <v>-109890153</v>
      </c>
      <c r="I6" s="20">
        <v>59317542</v>
      </c>
      <c r="J6" s="20">
        <v>187456205</v>
      </c>
      <c r="K6" s="20">
        <v>-12237754</v>
      </c>
      <c r="L6" s="20">
        <v>9966887</v>
      </c>
      <c r="M6" s="20">
        <v>127537594</v>
      </c>
      <c r="N6" s="20">
        <v>125266727</v>
      </c>
      <c r="O6" s="20">
        <v>-101883561</v>
      </c>
      <c r="P6" s="20">
        <v>-18709085</v>
      </c>
      <c r="Q6" s="20">
        <v>204264693</v>
      </c>
      <c r="R6" s="20">
        <v>83672047</v>
      </c>
      <c r="S6" s="20">
        <v>-137639749</v>
      </c>
      <c r="T6" s="20">
        <v>20561181</v>
      </c>
      <c r="U6" s="20">
        <v>-76542801</v>
      </c>
      <c r="V6" s="20">
        <v>-193621369</v>
      </c>
      <c r="W6" s="20">
        <v>202773610</v>
      </c>
      <c r="X6" s="20">
        <v>23739415</v>
      </c>
      <c r="Y6" s="20">
        <v>179034195</v>
      </c>
      <c r="Z6" s="21">
        <v>754.16</v>
      </c>
      <c r="AA6" s="22">
        <v>23739415</v>
      </c>
    </row>
    <row r="7" spans="1:27" ht="12.75">
      <c r="A7" s="23" t="s">
        <v>34</v>
      </c>
      <c r="B7" s="17"/>
      <c r="C7" s="18">
        <v>38382856</v>
      </c>
      <c r="D7" s="18"/>
      <c r="E7" s="19"/>
      <c r="F7" s="20"/>
      <c r="G7" s="20">
        <v>38382856</v>
      </c>
      <c r="H7" s="20">
        <v>85629298</v>
      </c>
      <c r="I7" s="20">
        <v>-24219730</v>
      </c>
      <c r="J7" s="20">
        <v>99792424</v>
      </c>
      <c r="K7" s="20">
        <v>-14989104</v>
      </c>
      <c r="L7" s="20"/>
      <c r="M7" s="20"/>
      <c r="N7" s="20">
        <v>-14989104</v>
      </c>
      <c r="O7" s="20">
        <v>38075628</v>
      </c>
      <c r="P7" s="20"/>
      <c r="Q7" s="20"/>
      <c r="R7" s="20">
        <v>38075628</v>
      </c>
      <c r="S7" s="20">
        <v>129052863</v>
      </c>
      <c r="T7" s="20">
        <v>-54093754</v>
      </c>
      <c r="U7" s="20">
        <v>-143972062</v>
      </c>
      <c r="V7" s="20">
        <v>-69012953</v>
      </c>
      <c r="W7" s="20">
        <v>53865995</v>
      </c>
      <c r="X7" s="20"/>
      <c r="Y7" s="20">
        <v>53865995</v>
      </c>
      <c r="Z7" s="21"/>
      <c r="AA7" s="22"/>
    </row>
    <row r="8" spans="1:27" ht="12.75">
      <c r="A8" s="23" t="s">
        <v>35</v>
      </c>
      <c r="B8" s="17"/>
      <c r="C8" s="18">
        <v>214466129</v>
      </c>
      <c r="D8" s="18"/>
      <c r="E8" s="19"/>
      <c r="F8" s="20"/>
      <c r="G8" s="20">
        <v>239407935</v>
      </c>
      <c r="H8" s="20">
        <v>10218646</v>
      </c>
      <c r="I8" s="20">
        <v>6493503</v>
      </c>
      <c r="J8" s="20">
        <v>256120084</v>
      </c>
      <c r="K8" s="20">
        <v>15676736</v>
      </c>
      <c r="L8" s="20">
        <v>19709838</v>
      </c>
      <c r="M8" s="20">
        <v>10311959</v>
      </c>
      <c r="N8" s="20">
        <v>45698533</v>
      </c>
      <c r="O8" s="20">
        <v>-7256996</v>
      </c>
      <c r="P8" s="20">
        <v>60325988</v>
      </c>
      <c r="Q8" s="20">
        <v>16138576</v>
      </c>
      <c r="R8" s="20">
        <v>69207568</v>
      </c>
      <c r="S8" s="20">
        <v>22189833</v>
      </c>
      <c r="T8" s="20">
        <v>18744591</v>
      </c>
      <c r="U8" s="20"/>
      <c r="V8" s="20">
        <v>40934424</v>
      </c>
      <c r="W8" s="20">
        <v>411960609</v>
      </c>
      <c r="X8" s="20"/>
      <c r="Y8" s="20">
        <v>411960609</v>
      </c>
      <c r="Z8" s="21"/>
      <c r="AA8" s="22"/>
    </row>
    <row r="9" spans="1:27" ht="12.75">
      <c r="A9" s="23" t="s">
        <v>36</v>
      </c>
      <c r="B9" s="17"/>
      <c r="C9" s="18">
        <v>43494211</v>
      </c>
      <c r="D9" s="18"/>
      <c r="E9" s="19"/>
      <c r="F9" s="20"/>
      <c r="G9" s="20">
        <v>30253519</v>
      </c>
      <c r="H9" s="20">
        <v>30360678</v>
      </c>
      <c r="I9" s="20">
        <v>-87050290</v>
      </c>
      <c r="J9" s="20">
        <v>-26436093</v>
      </c>
      <c r="K9" s="20">
        <v>-4742898</v>
      </c>
      <c r="L9" s="20">
        <v>-4924386</v>
      </c>
      <c r="M9" s="20">
        <v>5549717</v>
      </c>
      <c r="N9" s="20">
        <v>-4117567</v>
      </c>
      <c r="O9" s="20">
        <v>4612349</v>
      </c>
      <c r="P9" s="20">
        <v>3196052</v>
      </c>
      <c r="Q9" s="20">
        <v>-7004454</v>
      </c>
      <c r="R9" s="20">
        <v>803947</v>
      </c>
      <c r="S9" s="20">
        <v>-174620</v>
      </c>
      <c r="T9" s="20">
        <v>-1136494</v>
      </c>
      <c r="U9" s="20">
        <v>14730448</v>
      </c>
      <c r="V9" s="20">
        <v>13419334</v>
      </c>
      <c r="W9" s="20">
        <v>-16330379</v>
      </c>
      <c r="X9" s="20"/>
      <c r="Y9" s="20">
        <v>-16330379</v>
      </c>
      <c r="Z9" s="21"/>
      <c r="AA9" s="22"/>
    </row>
    <row r="10" spans="1:27" ht="12.75">
      <c r="A10" s="23" t="s">
        <v>37</v>
      </c>
      <c r="B10" s="17"/>
      <c r="C10" s="18">
        <v>4030807</v>
      </c>
      <c r="D10" s="18"/>
      <c r="E10" s="19"/>
      <c r="F10" s="20"/>
      <c r="G10" s="24">
        <v>4030808</v>
      </c>
      <c r="H10" s="24"/>
      <c r="I10" s="24"/>
      <c r="J10" s="20">
        <v>4030808</v>
      </c>
      <c r="K10" s="24">
        <v>26439</v>
      </c>
      <c r="L10" s="24"/>
      <c r="M10" s="20"/>
      <c r="N10" s="24">
        <v>26439</v>
      </c>
      <c r="O10" s="24">
        <v>143530</v>
      </c>
      <c r="P10" s="24"/>
      <c r="Q10" s="20"/>
      <c r="R10" s="24">
        <v>143530</v>
      </c>
      <c r="S10" s="24"/>
      <c r="T10" s="20">
        <v>-1015560</v>
      </c>
      <c r="U10" s="24"/>
      <c r="V10" s="24">
        <v>-1015560</v>
      </c>
      <c r="W10" s="24">
        <v>3185217</v>
      </c>
      <c r="X10" s="20"/>
      <c r="Y10" s="24">
        <v>3185217</v>
      </c>
      <c r="Z10" s="25"/>
      <c r="AA10" s="26"/>
    </row>
    <row r="11" spans="1:27" ht="12.75">
      <c r="A11" s="23" t="s">
        <v>38</v>
      </c>
      <c r="B11" s="17"/>
      <c r="C11" s="18">
        <v>5580724</v>
      </c>
      <c r="D11" s="18"/>
      <c r="E11" s="19"/>
      <c r="F11" s="20"/>
      <c r="G11" s="20">
        <v>5528364</v>
      </c>
      <c r="H11" s="20">
        <v>25780</v>
      </c>
      <c r="I11" s="20">
        <v>1076669</v>
      </c>
      <c r="J11" s="20">
        <v>6630813</v>
      </c>
      <c r="K11" s="20">
        <v>380058</v>
      </c>
      <c r="L11" s="20">
        <v>1209082</v>
      </c>
      <c r="M11" s="20">
        <v>727043</v>
      </c>
      <c r="N11" s="20">
        <v>2316183</v>
      </c>
      <c r="O11" s="20">
        <v>106920</v>
      </c>
      <c r="P11" s="20">
        <v>10500</v>
      </c>
      <c r="Q11" s="20">
        <v>912069</v>
      </c>
      <c r="R11" s="20">
        <v>1029489</v>
      </c>
      <c r="S11" s="20"/>
      <c r="T11" s="20">
        <v>31496</v>
      </c>
      <c r="U11" s="20">
        <v>-3396073</v>
      </c>
      <c r="V11" s="20">
        <v>-3364577</v>
      </c>
      <c r="W11" s="20">
        <v>6611908</v>
      </c>
      <c r="X11" s="20"/>
      <c r="Y11" s="20">
        <v>6611908</v>
      </c>
      <c r="Z11" s="21"/>
      <c r="AA11" s="22"/>
    </row>
    <row r="12" spans="1:27" ht="12.75">
      <c r="A12" s="27" t="s">
        <v>39</v>
      </c>
      <c r="B12" s="28"/>
      <c r="C12" s="29">
        <f aca="true" t="shared" si="0" ref="C12:Y12">SUM(C6:C11)</f>
        <v>398726077</v>
      </c>
      <c r="D12" s="29">
        <f>SUM(D6:D11)</f>
        <v>0</v>
      </c>
      <c r="E12" s="30">
        <f t="shared" si="0"/>
        <v>-201293735</v>
      </c>
      <c r="F12" s="31">
        <f t="shared" si="0"/>
        <v>23739415</v>
      </c>
      <c r="G12" s="31">
        <f t="shared" si="0"/>
        <v>555632298</v>
      </c>
      <c r="H12" s="31">
        <f t="shared" si="0"/>
        <v>16344249</v>
      </c>
      <c r="I12" s="31">
        <f t="shared" si="0"/>
        <v>-44382306</v>
      </c>
      <c r="J12" s="31">
        <f t="shared" si="0"/>
        <v>527594241</v>
      </c>
      <c r="K12" s="31">
        <f t="shared" si="0"/>
        <v>-15886523</v>
      </c>
      <c r="L12" s="31">
        <f t="shared" si="0"/>
        <v>25961421</v>
      </c>
      <c r="M12" s="31">
        <f t="shared" si="0"/>
        <v>144126313</v>
      </c>
      <c r="N12" s="31">
        <f t="shared" si="0"/>
        <v>154201211</v>
      </c>
      <c r="O12" s="31">
        <f t="shared" si="0"/>
        <v>-66202130</v>
      </c>
      <c r="P12" s="31">
        <f t="shared" si="0"/>
        <v>44823455</v>
      </c>
      <c r="Q12" s="31">
        <f t="shared" si="0"/>
        <v>214310884</v>
      </c>
      <c r="R12" s="31">
        <f t="shared" si="0"/>
        <v>192932209</v>
      </c>
      <c r="S12" s="31">
        <f t="shared" si="0"/>
        <v>13428327</v>
      </c>
      <c r="T12" s="31">
        <f t="shared" si="0"/>
        <v>-16908540</v>
      </c>
      <c r="U12" s="31">
        <f t="shared" si="0"/>
        <v>-209180488</v>
      </c>
      <c r="V12" s="31">
        <f t="shared" si="0"/>
        <v>-212660701</v>
      </c>
      <c r="W12" s="31">
        <f t="shared" si="0"/>
        <v>662066960</v>
      </c>
      <c r="X12" s="31">
        <f t="shared" si="0"/>
        <v>23739415</v>
      </c>
      <c r="Y12" s="31">
        <f t="shared" si="0"/>
        <v>638327545</v>
      </c>
      <c r="Z12" s="32">
        <f>+IF(X12&lt;&gt;0,+(Y12/X12)*100,0)</f>
        <v>2688.8933236139137</v>
      </c>
      <c r="AA12" s="33">
        <f>SUM(AA6:AA11)</f>
        <v>23739415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2.7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2.75">
      <c r="A17" s="23" t="s">
        <v>43</v>
      </c>
      <c r="B17" s="17"/>
      <c r="C17" s="18"/>
      <c r="D17" s="18"/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1"/>
      <c r="AA17" s="22"/>
    </row>
    <row r="18" spans="1:27" ht="12.7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>
        <v>2635472001</v>
      </c>
      <c r="D19" s="18"/>
      <c r="E19" s="19">
        <v>291960000</v>
      </c>
      <c r="F19" s="20">
        <v>243775000</v>
      </c>
      <c r="G19" s="20">
        <v>2658081803</v>
      </c>
      <c r="H19" s="20">
        <v>13660537</v>
      </c>
      <c r="I19" s="20">
        <v>4360179</v>
      </c>
      <c r="J19" s="20">
        <v>2676102519</v>
      </c>
      <c r="K19" s="20">
        <v>9537187</v>
      </c>
      <c r="L19" s="20">
        <v>6525352</v>
      </c>
      <c r="M19" s="20">
        <v>27549750</v>
      </c>
      <c r="N19" s="20">
        <v>43612289</v>
      </c>
      <c r="O19" s="20">
        <v>12267901</v>
      </c>
      <c r="P19" s="20">
        <v>55574</v>
      </c>
      <c r="Q19" s="20">
        <v>9464869</v>
      </c>
      <c r="R19" s="20">
        <v>21788344</v>
      </c>
      <c r="S19" s="20">
        <v>-11206399</v>
      </c>
      <c r="T19" s="20">
        <v>10885976</v>
      </c>
      <c r="U19" s="20">
        <v>83643648</v>
      </c>
      <c r="V19" s="20">
        <v>83323225</v>
      </c>
      <c r="W19" s="20">
        <v>2824826377</v>
      </c>
      <c r="X19" s="20">
        <v>243775000</v>
      </c>
      <c r="Y19" s="20">
        <v>2581051377</v>
      </c>
      <c r="Z19" s="21">
        <v>1058.78</v>
      </c>
      <c r="AA19" s="22">
        <v>243775000</v>
      </c>
    </row>
    <row r="20" spans="1:27" ht="12.75">
      <c r="A20" s="23"/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46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2.75">
      <c r="A22" s="23" t="s">
        <v>47</v>
      </c>
      <c r="B22" s="17"/>
      <c r="C22" s="18">
        <v>5262004</v>
      </c>
      <c r="D22" s="18"/>
      <c r="E22" s="19"/>
      <c r="F22" s="20"/>
      <c r="G22" s="20">
        <v>5256343</v>
      </c>
      <c r="H22" s="20"/>
      <c r="I22" s="20">
        <v>-9389</v>
      </c>
      <c r="J22" s="20">
        <v>5246954</v>
      </c>
      <c r="K22" s="20"/>
      <c r="L22" s="20"/>
      <c r="M22" s="20"/>
      <c r="N22" s="20"/>
      <c r="O22" s="20"/>
      <c r="P22" s="20">
        <v>-9442</v>
      </c>
      <c r="Q22" s="20"/>
      <c r="R22" s="20">
        <v>-9442</v>
      </c>
      <c r="S22" s="20">
        <v>-4044</v>
      </c>
      <c r="T22" s="20">
        <v>-4185</v>
      </c>
      <c r="U22" s="20"/>
      <c r="V22" s="20">
        <v>-8229</v>
      </c>
      <c r="W22" s="20">
        <v>5229283</v>
      </c>
      <c r="X22" s="20"/>
      <c r="Y22" s="20">
        <v>5229283</v>
      </c>
      <c r="Z22" s="21"/>
      <c r="AA22" s="22"/>
    </row>
    <row r="23" spans="1:27" ht="12.75">
      <c r="A23" s="23" t="s">
        <v>48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2.75">
      <c r="A24" s="27" t="s">
        <v>49</v>
      </c>
      <c r="B24" s="35"/>
      <c r="C24" s="29">
        <f aca="true" t="shared" si="1" ref="C24:Y24">SUM(C15:C23)</f>
        <v>2640734005</v>
      </c>
      <c r="D24" s="29">
        <f>SUM(D15:D23)</f>
        <v>0</v>
      </c>
      <c r="E24" s="36">
        <f t="shared" si="1"/>
        <v>291960000</v>
      </c>
      <c r="F24" s="37">
        <f t="shared" si="1"/>
        <v>243775000</v>
      </c>
      <c r="G24" s="37">
        <f t="shared" si="1"/>
        <v>2663338146</v>
      </c>
      <c r="H24" s="37">
        <f t="shared" si="1"/>
        <v>13660537</v>
      </c>
      <c r="I24" s="37">
        <f t="shared" si="1"/>
        <v>4350790</v>
      </c>
      <c r="J24" s="37">
        <f t="shared" si="1"/>
        <v>2681349473</v>
      </c>
      <c r="K24" s="37">
        <f t="shared" si="1"/>
        <v>9537187</v>
      </c>
      <c r="L24" s="37">
        <f t="shared" si="1"/>
        <v>6525352</v>
      </c>
      <c r="M24" s="37">
        <f t="shared" si="1"/>
        <v>27549750</v>
      </c>
      <c r="N24" s="37">
        <f t="shared" si="1"/>
        <v>43612289</v>
      </c>
      <c r="O24" s="37">
        <f t="shared" si="1"/>
        <v>12267901</v>
      </c>
      <c r="P24" s="37">
        <f t="shared" si="1"/>
        <v>46132</v>
      </c>
      <c r="Q24" s="37">
        <f t="shared" si="1"/>
        <v>9464869</v>
      </c>
      <c r="R24" s="37">
        <f t="shared" si="1"/>
        <v>21778902</v>
      </c>
      <c r="S24" s="37">
        <f t="shared" si="1"/>
        <v>-11210443</v>
      </c>
      <c r="T24" s="37">
        <f t="shared" si="1"/>
        <v>10881791</v>
      </c>
      <c r="U24" s="37">
        <f t="shared" si="1"/>
        <v>83643648</v>
      </c>
      <c r="V24" s="37">
        <f t="shared" si="1"/>
        <v>83314996</v>
      </c>
      <c r="W24" s="37">
        <f t="shared" si="1"/>
        <v>2830055660</v>
      </c>
      <c r="X24" s="37">
        <f t="shared" si="1"/>
        <v>243775000</v>
      </c>
      <c r="Y24" s="37">
        <f t="shared" si="1"/>
        <v>2586280660</v>
      </c>
      <c r="Z24" s="38">
        <f>+IF(X24&lt;&gt;0,+(Y24/X24)*100,0)</f>
        <v>1060.9294062147471</v>
      </c>
      <c r="AA24" s="39">
        <f>SUM(AA15:AA23)</f>
        <v>243775000</v>
      </c>
    </row>
    <row r="25" spans="1:27" ht="12.75">
      <c r="A25" s="27" t="s">
        <v>50</v>
      </c>
      <c r="B25" s="28"/>
      <c r="C25" s="29">
        <f aca="true" t="shared" si="2" ref="C25:Y25">+C12+C24</f>
        <v>3039460082</v>
      </c>
      <c r="D25" s="29">
        <f>+D12+D24</f>
        <v>0</v>
      </c>
      <c r="E25" s="30">
        <f t="shared" si="2"/>
        <v>90666265</v>
      </c>
      <c r="F25" s="31">
        <f t="shared" si="2"/>
        <v>267514415</v>
      </c>
      <c r="G25" s="31">
        <f t="shared" si="2"/>
        <v>3218970444</v>
      </c>
      <c r="H25" s="31">
        <f t="shared" si="2"/>
        <v>30004786</v>
      </c>
      <c r="I25" s="31">
        <f t="shared" si="2"/>
        <v>-40031516</v>
      </c>
      <c r="J25" s="31">
        <f t="shared" si="2"/>
        <v>3208943714</v>
      </c>
      <c r="K25" s="31">
        <f t="shared" si="2"/>
        <v>-6349336</v>
      </c>
      <c r="L25" s="31">
        <f t="shared" si="2"/>
        <v>32486773</v>
      </c>
      <c r="M25" s="31">
        <f t="shared" si="2"/>
        <v>171676063</v>
      </c>
      <c r="N25" s="31">
        <f t="shared" si="2"/>
        <v>197813500</v>
      </c>
      <c r="O25" s="31">
        <f t="shared" si="2"/>
        <v>-53934229</v>
      </c>
      <c r="P25" s="31">
        <f t="shared" si="2"/>
        <v>44869587</v>
      </c>
      <c r="Q25" s="31">
        <f t="shared" si="2"/>
        <v>223775753</v>
      </c>
      <c r="R25" s="31">
        <f t="shared" si="2"/>
        <v>214711111</v>
      </c>
      <c r="S25" s="31">
        <f t="shared" si="2"/>
        <v>2217884</v>
      </c>
      <c r="T25" s="31">
        <f t="shared" si="2"/>
        <v>-6026749</v>
      </c>
      <c r="U25" s="31">
        <f t="shared" si="2"/>
        <v>-125536840</v>
      </c>
      <c r="V25" s="31">
        <f t="shared" si="2"/>
        <v>-129345705</v>
      </c>
      <c r="W25" s="31">
        <f t="shared" si="2"/>
        <v>3492122620</v>
      </c>
      <c r="X25" s="31">
        <f t="shared" si="2"/>
        <v>267514415</v>
      </c>
      <c r="Y25" s="31">
        <f t="shared" si="2"/>
        <v>3224608205</v>
      </c>
      <c r="Z25" s="32">
        <f>+IF(X25&lt;&gt;0,+(Y25/X25)*100,0)</f>
        <v>1205.3960550125869</v>
      </c>
      <c r="AA25" s="33">
        <f>+AA12+AA24</f>
        <v>267514415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51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52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53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54</v>
      </c>
      <c r="B30" s="17"/>
      <c r="C30" s="18">
        <v>556146</v>
      </c>
      <c r="D30" s="18"/>
      <c r="E30" s="19"/>
      <c r="F30" s="20"/>
      <c r="G30" s="20">
        <v>556146</v>
      </c>
      <c r="H30" s="20"/>
      <c r="I30" s="20"/>
      <c r="J30" s="20">
        <v>556146</v>
      </c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>
        <v>556146</v>
      </c>
      <c r="X30" s="20"/>
      <c r="Y30" s="20">
        <v>556146</v>
      </c>
      <c r="Z30" s="21"/>
      <c r="AA30" s="22"/>
    </row>
    <row r="31" spans="1:27" ht="12.75">
      <c r="A31" s="23" t="s">
        <v>55</v>
      </c>
      <c r="B31" s="17"/>
      <c r="C31" s="18">
        <v>30313015</v>
      </c>
      <c r="D31" s="18"/>
      <c r="E31" s="19"/>
      <c r="F31" s="20"/>
      <c r="G31" s="20">
        <v>30405338</v>
      </c>
      <c r="H31" s="20">
        <v>48432</v>
      </c>
      <c r="I31" s="20">
        <v>57873</v>
      </c>
      <c r="J31" s="20">
        <v>30511643</v>
      </c>
      <c r="K31" s="20">
        <v>-958779</v>
      </c>
      <c r="L31" s="20">
        <v>1254511</v>
      </c>
      <c r="M31" s="20">
        <v>67888</v>
      </c>
      <c r="N31" s="20">
        <v>363620</v>
      </c>
      <c r="O31" s="20">
        <v>236413</v>
      </c>
      <c r="P31" s="20">
        <v>184521</v>
      </c>
      <c r="Q31" s="20">
        <v>129459</v>
      </c>
      <c r="R31" s="20">
        <v>550393</v>
      </c>
      <c r="S31" s="20">
        <v>1328</v>
      </c>
      <c r="T31" s="20">
        <v>8697</v>
      </c>
      <c r="U31" s="20"/>
      <c r="V31" s="20">
        <v>10025</v>
      </c>
      <c r="W31" s="20">
        <v>31435681</v>
      </c>
      <c r="X31" s="20"/>
      <c r="Y31" s="20">
        <v>31435681</v>
      </c>
      <c r="Z31" s="21"/>
      <c r="AA31" s="22"/>
    </row>
    <row r="32" spans="1:27" ht="12.75">
      <c r="A32" s="23" t="s">
        <v>56</v>
      </c>
      <c r="B32" s="17"/>
      <c r="C32" s="18">
        <v>384750305</v>
      </c>
      <c r="D32" s="18"/>
      <c r="E32" s="19"/>
      <c r="F32" s="20"/>
      <c r="G32" s="20">
        <v>365726462</v>
      </c>
      <c r="H32" s="20">
        <v>16776990</v>
      </c>
      <c r="I32" s="20">
        <v>9701936</v>
      </c>
      <c r="J32" s="20">
        <v>392205388</v>
      </c>
      <c r="K32" s="20">
        <v>-18772784</v>
      </c>
      <c r="L32" s="20">
        <v>121083081</v>
      </c>
      <c r="M32" s="20">
        <v>6045039</v>
      </c>
      <c r="N32" s="20">
        <v>108355336</v>
      </c>
      <c r="O32" s="20">
        <v>-37780524</v>
      </c>
      <c r="P32" s="20">
        <v>-638441</v>
      </c>
      <c r="Q32" s="20">
        <v>211188575</v>
      </c>
      <c r="R32" s="20">
        <v>172769610</v>
      </c>
      <c r="S32" s="20">
        <v>12070554</v>
      </c>
      <c r="T32" s="20">
        <v>16049861</v>
      </c>
      <c r="U32" s="20">
        <v>-65677035</v>
      </c>
      <c r="V32" s="20">
        <v>-37556620</v>
      </c>
      <c r="W32" s="20">
        <v>635773714</v>
      </c>
      <c r="X32" s="20"/>
      <c r="Y32" s="20">
        <v>635773714</v>
      </c>
      <c r="Z32" s="21"/>
      <c r="AA32" s="22"/>
    </row>
    <row r="33" spans="1:27" ht="12.75">
      <c r="A33" s="23" t="s">
        <v>57</v>
      </c>
      <c r="B33" s="17"/>
      <c r="C33" s="18">
        <v>6121008</v>
      </c>
      <c r="D33" s="18"/>
      <c r="E33" s="19"/>
      <c r="F33" s="20"/>
      <c r="G33" s="20">
        <v>6121008</v>
      </c>
      <c r="H33" s="20"/>
      <c r="I33" s="20"/>
      <c r="J33" s="20">
        <v>6121008</v>
      </c>
      <c r="K33" s="20"/>
      <c r="L33" s="20"/>
      <c r="M33" s="20"/>
      <c r="N33" s="20"/>
      <c r="O33" s="20">
        <v>-798980</v>
      </c>
      <c r="P33" s="20"/>
      <c r="Q33" s="20"/>
      <c r="R33" s="20">
        <v>-798980</v>
      </c>
      <c r="S33" s="20"/>
      <c r="T33" s="20"/>
      <c r="U33" s="20"/>
      <c r="V33" s="20"/>
      <c r="W33" s="20">
        <v>5322028</v>
      </c>
      <c r="X33" s="20"/>
      <c r="Y33" s="20">
        <v>5322028</v>
      </c>
      <c r="Z33" s="21"/>
      <c r="AA33" s="22"/>
    </row>
    <row r="34" spans="1:27" ht="12.75">
      <c r="A34" s="27" t="s">
        <v>58</v>
      </c>
      <c r="B34" s="28"/>
      <c r="C34" s="29">
        <f aca="true" t="shared" si="3" ref="C34:Y34">SUM(C29:C33)</f>
        <v>421740474</v>
      </c>
      <c r="D34" s="29">
        <f>SUM(D29:D33)</f>
        <v>0</v>
      </c>
      <c r="E34" s="30">
        <f t="shared" si="3"/>
        <v>0</v>
      </c>
      <c r="F34" s="31">
        <f t="shared" si="3"/>
        <v>0</v>
      </c>
      <c r="G34" s="31">
        <f t="shared" si="3"/>
        <v>402808954</v>
      </c>
      <c r="H34" s="31">
        <f t="shared" si="3"/>
        <v>16825422</v>
      </c>
      <c r="I34" s="31">
        <f t="shared" si="3"/>
        <v>9759809</v>
      </c>
      <c r="J34" s="31">
        <f t="shared" si="3"/>
        <v>429394185</v>
      </c>
      <c r="K34" s="31">
        <f t="shared" si="3"/>
        <v>-19731563</v>
      </c>
      <c r="L34" s="31">
        <f t="shared" si="3"/>
        <v>122337592</v>
      </c>
      <c r="M34" s="31">
        <f t="shared" si="3"/>
        <v>6112927</v>
      </c>
      <c r="N34" s="31">
        <f t="shared" si="3"/>
        <v>108718956</v>
      </c>
      <c r="O34" s="31">
        <f t="shared" si="3"/>
        <v>-38343091</v>
      </c>
      <c r="P34" s="31">
        <f t="shared" si="3"/>
        <v>-453920</v>
      </c>
      <c r="Q34" s="31">
        <f t="shared" si="3"/>
        <v>211318034</v>
      </c>
      <c r="R34" s="31">
        <f t="shared" si="3"/>
        <v>172521023</v>
      </c>
      <c r="S34" s="31">
        <f t="shared" si="3"/>
        <v>12071882</v>
      </c>
      <c r="T34" s="31">
        <f t="shared" si="3"/>
        <v>16058558</v>
      </c>
      <c r="U34" s="31">
        <f t="shared" si="3"/>
        <v>-65677035</v>
      </c>
      <c r="V34" s="31">
        <f t="shared" si="3"/>
        <v>-37546595</v>
      </c>
      <c r="W34" s="31">
        <f t="shared" si="3"/>
        <v>673087569</v>
      </c>
      <c r="X34" s="31">
        <f t="shared" si="3"/>
        <v>0</v>
      </c>
      <c r="Y34" s="31">
        <f t="shared" si="3"/>
        <v>673087569</v>
      </c>
      <c r="Z34" s="32">
        <f>+IF(X34&lt;&gt;0,+(Y34/X34)*100,0)</f>
        <v>0</v>
      </c>
      <c r="AA34" s="33">
        <f>SUM(AA29:AA33)</f>
        <v>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59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60</v>
      </c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2.75">
      <c r="A38" s="23" t="s">
        <v>57</v>
      </c>
      <c r="B38" s="17"/>
      <c r="C38" s="18">
        <v>30569020</v>
      </c>
      <c r="D38" s="18"/>
      <c r="E38" s="19"/>
      <c r="F38" s="20"/>
      <c r="G38" s="20">
        <v>30569020</v>
      </c>
      <c r="H38" s="20"/>
      <c r="I38" s="20"/>
      <c r="J38" s="20">
        <v>30569020</v>
      </c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>
        <v>30569020</v>
      </c>
      <c r="X38" s="20"/>
      <c r="Y38" s="20">
        <v>30569020</v>
      </c>
      <c r="Z38" s="21"/>
      <c r="AA38" s="22"/>
    </row>
    <row r="39" spans="1:27" ht="12.75">
      <c r="A39" s="27" t="s">
        <v>61</v>
      </c>
      <c r="B39" s="35"/>
      <c r="C39" s="29">
        <f aca="true" t="shared" si="4" ref="C39:Y39">SUM(C37:C38)</f>
        <v>30569020</v>
      </c>
      <c r="D39" s="29">
        <f>SUM(D37:D38)</f>
        <v>0</v>
      </c>
      <c r="E39" s="36">
        <f t="shared" si="4"/>
        <v>0</v>
      </c>
      <c r="F39" s="37">
        <f t="shared" si="4"/>
        <v>0</v>
      </c>
      <c r="G39" s="37">
        <f t="shared" si="4"/>
        <v>30569020</v>
      </c>
      <c r="H39" s="37">
        <f t="shared" si="4"/>
        <v>0</v>
      </c>
      <c r="I39" s="37">
        <f t="shared" si="4"/>
        <v>0</v>
      </c>
      <c r="J39" s="37">
        <f t="shared" si="4"/>
        <v>30569020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30569020</v>
      </c>
      <c r="X39" s="37">
        <f t="shared" si="4"/>
        <v>0</v>
      </c>
      <c r="Y39" s="37">
        <f t="shared" si="4"/>
        <v>30569020</v>
      </c>
      <c r="Z39" s="38">
        <f>+IF(X39&lt;&gt;0,+(Y39/X39)*100,0)</f>
        <v>0</v>
      </c>
      <c r="AA39" s="39">
        <f>SUM(AA37:AA38)</f>
        <v>0</v>
      </c>
    </row>
    <row r="40" spans="1:27" ht="12.75">
      <c r="A40" s="27" t="s">
        <v>62</v>
      </c>
      <c r="B40" s="28"/>
      <c r="C40" s="29">
        <f aca="true" t="shared" si="5" ref="C40:Y40">+C34+C39</f>
        <v>452309494</v>
      </c>
      <c r="D40" s="29">
        <f>+D34+D39</f>
        <v>0</v>
      </c>
      <c r="E40" s="30">
        <f t="shared" si="5"/>
        <v>0</v>
      </c>
      <c r="F40" s="31">
        <f t="shared" si="5"/>
        <v>0</v>
      </c>
      <c r="G40" s="31">
        <f t="shared" si="5"/>
        <v>433377974</v>
      </c>
      <c r="H40" s="31">
        <f t="shared" si="5"/>
        <v>16825422</v>
      </c>
      <c r="I40" s="31">
        <f t="shared" si="5"/>
        <v>9759809</v>
      </c>
      <c r="J40" s="31">
        <f t="shared" si="5"/>
        <v>459963205</v>
      </c>
      <c r="K40" s="31">
        <f t="shared" si="5"/>
        <v>-19731563</v>
      </c>
      <c r="L40" s="31">
        <f t="shared" si="5"/>
        <v>122337592</v>
      </c>
      <c r="M40" s="31">
        <f t="shared" si="5"/>
        <v>6112927</v>
      </c>
      <c r="N40" s="31">
        <f t="shared" si="5"/>
        <v>108718956</v>
      </c>
      <c r="O40" s="31">
        <f t="shared" si="5"/>
        <v>-38343091</v>
      </c>
      <c r="P40" s="31">
        <f t="shared" si="5"/>
        <v>-453920</v>
      </c>
      <c r="Q40" s="31">
        <f t="shared" si="5"/>
        <v>211318034</v>
      </c>
      <c r="R40" s="31">
        <f t="shared" si="5"/>
        <v>172521023</v>
      </c>
      <c r="S40" s="31">
        <f t="shared" si="5"/>
        <v>12071882</v>
      </c>
      <c r="T40" s="31">
        <f t="shared" si="5"/>
        <v>16058558</v>
      </c>
      <c r="U40" s="31">
        <f t="shared" si="5"/>
        <v>-65677035</v>
      </c>
      <c r="V40" s="31">
        <f t="shared" si="5"/>
        <v>-37546595</v>
      </c>
      <c r="W40" s="31">
        <f t="shared" si="5"/>
        <v>703656589</v>
      </c>
      <c r="X40" s="31">
        <f t="shared" si="5"/>
        <v>0</v>
      </c>
      <c r="Y40" s="31">
        <f t="shared" si="5"/>
        <v>703656589</v>
      </c>
      <c r="Z40" s="32">
        <f>+IF(X40&lt;&gt;0,+(Y40/X40)*100,0)</f>
        <v>0</v>
      </c>
      <c r="AA40" s="33">
        <f>+AA34+AA39</f>
        <v>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2587150588</v>
      </c>
      <c r="D42" s="43">
        <f>+D25-D40</f>
        <v>0</v>
      </c>
      <c r="E42" s="44">
        <f t="shared" si="6"/>
        <v>90666265</v>
      </c>
      <c r="F42" s="45">
        <f t="shared" si="6"/>
        <v>267514415</v>
      </c>
      <c r="G42" s="45">
        <f t="shared" si="6"/>
        <v>2785592470</v>
      </c>
      <c r="H42" s="45">
        <f t="shared" si="6"/>
        <v>13179364</v>
      </c>
      <c r="I42" s="45">
        <f t="shared" si="6"/>
        <v>-49791325</v>
      </c>
      <c r="J42" s="45">
        <f t="shared" si="6"/>
        <v>2748980509</v>
      </c>
      <c r="K42" s="45">
        <f t="shared" si="6"/>
        <v>13382227</v>
      </c>
      <c r="L42" s="45">
        <f t="shared" si="6"/>
        <v>-89850819</v>
      </c>
      <c r="M42" s="45">
        <f t="shared" si="6"/>
        <v>165563136</v>
      </c>
      <c r="N42" s="45">
        <f t="shared" si="6"/>
        <v>89094544</v>
      </c>
      <c r="O42" s="45">
        <f t="shared" si="6"/>
        <v>-15591138</v>
      </c>
      <c r="P42" s="45">
        <f t="shared" si="6"/>
        <v>45323507</v>
      </c>
      <c r="Q42" s="45">
        <f t="shared" si="6"/>
        <v>12457719</v>
      </c>
      <c r="R42" s="45">
        <f t="shared" si="6"/>
        <v>42190088</v>
      </c>
      <c r="S42" s="45">
        <f t="shared" si="6"/>
        <v>-9853998</v>
      </c>
      <c r="T42" s="45">
        <f t="shared" si="6"/>
        <v>-22085307</v>
      </c>
      <c r="U42" s="45">
        <f t="shared" si="6"/>
        <v>-59859805</v>
      </c>
      <c r="V42" s="45">
        <f t="shared" si="6"/>
        <v>-91799110</v>
      </c>
      <c r="W42" s="45">
        <f t="shared" si="6"/>
        <v>2788466031</v>
      </c>
      <c r="X42" s="45">
        <f t="shared" si="6"/>
        <v>267514415</v>
      </c>
      <c r="Y42" s="45">
        <f t="shared" si="6"/>
        <v>2520951616</v>
      </c>
      <c r="Z42" s="46">
        <f>+IF(X42&lt;&gt;0,+(Y42/X42)*100,0)</f>
        <v>942.3610372547588</v>
      </c>
      <c r="AA42" s="47">
        <f>+AA25-AA40</f>
        <v>267514415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2356301663</v>
      </c>
      <c r="D45" s="18"/>
      <c r="E45" s="19"/>
      <c r="F45" s="20">
        <v>267514410</v>
      </c>
      <c r="G45" s="20">
        <v>2576360471</v>
      </c>
      <c r="H45" s="20">
        <v>-3383768</v>
      </c>
      <c r="I45" s="20">
        <v>-2643592</v>
      </c>
      <c r="J45" s="20">
        <v>2570333111</v>
      </c>
      <c r="K45" s="20">
        <v>-371125</v>
      </c>
      <c r="L45" s="20">
        <v>-251974</v>
      </c>
      <c r="M45" s="20">
        <v>-396174</v>
      </c>
      <c r="N45" s="20">
        <v>-1019273</v>
      </c>
      <c r="O45" s="20">
        <v>-1345361</v>
      </c>
      <c r="P45" s="20">
        <v>-117776</v>
      </c>
      <c r="Q45" s="20">
        <v>-436104</v>
      </c>
      <c r="R45" s="20">
        <v>-1899241</v>
      </c>
      <c r="S45" s="20"/>
      <c r="T45" s="20">
        <v>-4955804</v>
      </c>
      <c r="U45" s="20">
        <v>-1892334</v>
      </c>
      <c r="V45" s="20">
        <v>-6848138</v>
      </c>
      <c r="W45" s="20">
        <v>2560566459</v>
      </c>
      <c r="X45" s="20">
        <v>267514410</v>
      </c>
      <c r="Y45" s="20">
        <v>2293052049</v>
      </c>
      <c r="Z45" s="48">
        <v>857.17</v>
      </c>
      <c r="AA45" s="22">
        <v>267514410</v>
      </c>
    </row>
    <row r="46" spans="1:27" ht="12.7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2.75">
      <c r="A47" s="23"/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68</v>
      </c>
      <c r="B48" s="50" t="s">
        <v>64</v>
      </c>
      <c r="C48" s="51">
        <f aca="true" t="shared" si="7" ref="C48:Y48">SUM(C45:C47)</f>
        <v>2356301663</v>
      </c>
      <c r="D48" s="51">
        <f>SUM(D45:D47)</f>
        <v>0</v>
      </c>
      <c r="E48" s="52">
        <f t="shared" si="7"/>
        <v>0</v>
      </c>
      <c r="F48" s="53">
        <f t="shared" si="7"/>
        <v>267514410</v>
      </c>
      <c r="G48" s="53">
        <f t="shared" si="7"/>
        <v>2576360471</v>
      </c>
      <c r="H48" s="53">
        <f t="shared" si="7"/>
        <v>-3383768</v>
      </c>
      <c r="I48" s="53">
        <f t="shared" si="7"/>
        <v>-2643592</v>
      </c>
      <c r="J48" s="53">
        <f t="shared" si="7"/>
        <v>2570333111</v>
      </c>
      <c r="K48" s="53">
        <f t="shared" si="7"/>
        <v>-371125</v>
      </c>
      <c r="L48" s="53">
        <f t="shared" si="7"/>
        <v>-251974</v>
      </c>
      <c r="M48" s="53">
        <f t="shared" si="7"/>
        <v>-396174</v>
      </c>
      <c r="N48" s="53">
        <f t="shared" si="7"/>
        <v>-1019273</v>
      </c>
      <c r="O48" s="53">
        <f t="shared" si="7"/>
        <v>-1345361</v>
      </c>
      <c r="P48" s="53">
        <f t="shared" si="7"/>
        <v>-117776</v>
      </c>
      <c r="Q48" s="53">
        <f t="shared" si="7"/>
        <v>-436104</v>
      </c>
      <c r="R48" s="53">
        <f t="shared" si="7"/>
        <v>-1899241</v>
      </c>
      <c r="S48" s="53">
        <f t="shared" si="7"/>
        <v>0</v>
      </c>
      <c r="T48" s="53">
        <f t="shared" si="7"/>
        <v>-4955804</v>
      </c>
      <c r="U48" s="53">
        <f t="shared" si="7"/>
        <v>-1892334</v>
      </c>
      <c r="V48" s="53">
        <f t="shared" si="7"/>
        <v>-6848138</v>
      </c>
      <c r="W48" s="53">
        <f t="shared" si="7"/>
        <v>2560566459</v>
      </c>
      <c r="X48" s="53">
        <f t="shared" si="7"/>
        <v>267514410</v>
      </c>
      <c r="Y48" s="53">
        <f t="shared" si="7"/>
        <v>2293052049</v>
      </c>
      <c r="Z48" s="54">
        <f>+IF(X48&lt;&gt;0,+(Y48/X48)*100,0)</f>
        <v>857.1695442499715</v>
      </c>
      <c r="AA48" s="55">
        <f>SUM(AA45:AA47)</f>
        <v>267514410</v>
      </c>
    </row>
    <row r="49" spans="1:27" ht="12.75">
      <c r="A49" s="56" t="s">
        <v>123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124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125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126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/>
      <c r="D6" s="18"/>
      <c r="E6" s="19"/>
      <c r="F6" s="20"/>
      <c r="G6" s="20">
        <v>-241411111</v>
      </c>
      <c r="H6" s="20">
        <v>348030443</v>
      </c>
      <c r="I6" s="20">
        <v>-396335312</v>
      </c>
      <c r="J6" s="20">
        <v>-289715980</v>
      </c>
      <c r="K6" s="20">
        <v>-2708907529</v>
      </c>
      <c r="L6" s="20"/>
      <c r="M6" s="20">
        <v>1046115231</v>
      </c>
      <c r="N6" s="20">
        <v>-1662792298</v>
      </c>
      <c r="O6" s="20">
        <v>-1076285089</v>
      </c>
      <c r="P6" s="20">
        <v>-169917722</v>
      </c>
      <c r="Q6" s="20">
        <v>-3292209433</v>
      </c>
      <c r="R6" s="20">
        <v>-4538412244</v>
      </c>
      <c r="S6" s="20">
        <v>-350570228</v>
      </c>
      <c r="T6" s="20">
        <v>2620307163</v>
      </c>
      <c r="U6" s="20">
        <v>321938049</v>
      </c>
      <c r="V6" s="20">
        <v>2591674984</v>
      </c>
      <c r="W6" s="20">
        <v>-3899245538</v>
      </c>
      <c r="X6" s="20"/>
      <c r="Y6" s="20">
        <v>-3899245538</v>
      </c>
      <c r="Z6" s="21"/>
      <c r="AA6" s="22"/>
    </row>
    <row r="7" spans="1:27" ht="12.75">
      <c r="A7" s="23" t="s">
        <v>34</v>
      </c>
      <c r="B7" s="17"/>
      <c r="C7" s="18"/>
      <c r="D7" s="18"/>
      <c r="E7" s="19"/>
      <c r="F7" s="20"/>
      <c r="G7" s="20">
        <v>113474466</v>
      </c>
      <c r="H7" s="20">
        <v>-148523060</v>
      </c>
      <c r="I7" s="20">
        <v>-751529373</v>
      </c>
      <c r="J7" s="20">
        <v>-786577967</v>
      </c>
      <c r="K7" s="20">
        <v>1905372879</v>
      </c>
      <c r="L7" s="20"/>
      <c r="M7" s="20">
        <v>-1526517393</v>
      </c>
      <c r="N7" s="20">
        <v>378855486</v>
      </c>
      <c r="O7" s="20">
        <v>-164609760</v>
      </c>
      <c r="P7" s="20">
        <v>-437842586</v>
      </c>
      <c r="Q7" s="20">
        <v>4449193070</v>
      </c>
      <c r="R7" s="20">
        <v>3846740724</v>
      </c>
      <c r="S7" s="20">
        <v>6192170</v>
      </c>
      <c r="T7" s="20">
        <v>-3672833754</v>
      </c>
      <c r="U7" s="20">
        <v>-1207557663</v>
      </c>
      <c r="V7" s="20">
        <v>-4874199247</v>
      </c>
      <c r="W7" s="20">
        <v>-1435181004</v>
      </c>
      <c r="X7" s="20"/>
      <c r="Y7" s="20">
        <v>-1435181004</v>
      </c>
      <c r="Z7" s="21"/>
      <c r="AA7" s="22"/>
    </row>
    <row r="8" spans="1:27" ht="12.75">
      <c r="A8" s="23" t="s">
        <v>35</v>
      </c>
      <c r="B8" s="17"/>
      <c r="C8" s="18">
        <v>622304231</v>
      </c>
      <c r="D8" s="18"/>
      <c r="E8" s="19"/>
      <c r="F8" s="20"/>
      <c r="G8" s="20">
        <v>-1332790</v>
      </c>
      <c r="H8" s="20">
        <v>652138678</v>
      </c>
      <c r="I8" s="20">
        <v>217793200</v>
      </c>
      <c r="J8" s="20">
        <v>868599088</v>
      </c>
      <c r="K8" s="20">
        <v>210193265</v>
      </c>
      <c r="L8" s="20"/>
      <c r="M8" s="20">
        <v>-109606159</v>
      </c>
      <c r="N8" s="20">
        <v>100587106</v>
      </c>
      <c r="O8" s="20">
        <v>138573272</v>
      </c>
      <c r="P8" s="20">
        <v>286976186</v>
      </c>
      <c r="Q8" s="20">
        <v>66716948</v>
      </c>
      <c r="R8" s="20">
        <v>492266406</v>
      </c>
      <c r="S8" s="20">
        <v>1138521215</v>
      </c>
      <c r="T8" s="20">
        <v>215024105</v>
      </c>
      <c r="U8" s="20">
        <v>76163536</v>
      </c>
      <c r="V8" s="20">
        <v>1429708856</v>
      </c>
      <c r="W8" s="20">
        <v>2891161456</v>
      </c>
      <c r="X8" s="20"/>
      <c r="Y8" s="20">
        <v>2891161456</v>
      </c>
      <c r="Z8" s="21"/>
      <c r="AA8" s="22"/>
    </row>
    <row r="9" spans="1:27" ht="12.75">
      <c r="A9" s="23" t="s">
        <v>36</v>
      </c>
      <c r="B9" s="17"/>
      <c r="C9" s="18">
        <v>55267091</v>
      </c>
      <c r="D9" s="18"/>
      <c r="E9" s="19"/>
      <c r="F9" s="20"/>
      <c r="G9" s="20">
        <v>711840258</v>
      </c>
      <c r="H9" s="20">
        <v>-33477460</v>
      </c>
      <c r="I9" s="20">
        <v>-460423201</v>
      </c>
      <c r="J9" s="20">
        <v>217939597</v>
      </c>
      <c r="K9" s="20">
        <v>-65613152</v>
      </c>
      <c r="L9" s="20"/>
      <c r="M9" s="20">
        <v>1834174931</v>
      </c>
      <c r="N9" s="20">
        <v>1768561779</v>
      </c>
      <c r="O9" s="20">
        <v>94146859</v>
      </c>
      <c r="P9" s="20">
        <v>71229469</v>
      </c>
      <c r="Q9" s="20">
        <v>-107060306</v>
      </c>
      <c r="R9" s="20">
        <v>58316022</v>
      </c>
      <c r="S9" s="20">
        <v>129843062</v>
      </c>
      <c r="T9" s="20">
        <v>-595050874</v>
      </c>
      <c r="U9" s="20">
        <v>67095776</v>
      </c>
      <c r="V9" s="20">
        <v>-398112036</v>
      </c>
      <c r="W9" s="20">
        <v>1646705362</v>
      </c>
      <c r="X9" s="20"/>
      <c r="Y9" s="20">
        <v>1646705362</v>
      </c>
      <c r="Z9" s="21"/>
      <c r="AA9" s="22"/>
    </row>
    <row r="10" spans="1:27" ht="12.75">
      <c r="A10" s="23" t="s">
        <v>37</v>
      </c>
      <c r="B10" s="17"/>
      <c r="C10" s="18">
        <v>106518</v>
      </c>
      <c r="D10" s="18"/>
      <c r="E10" s="19"/>
      <c r="F10" s="20"/>
      <c r="G10" s="24">
        <v>105929</v>
      </c>
      <c r="H10" s="24">
        <v>450286</v>
      </c>
      <c r="I10" s="24">
        <v>-6345114</v>
      </c>
      <c r="J10" s="20">
        <v>-5788899</v>
      </c>
      <c r="K10" s="24">
        <v>354094</v>
      </c>
      <c r="L10" s="24"/>
      <c r="M10" s="20">
        <v>65199</v>
      </c>
      <c r="N10" s="24">
        <v>419293</v>
      </c>
      <c r="O10" s="24">
        <v>402361</v>
      </c>
      <c r="P10" s="24">
        <v>452727</v>
      </c>
      <c r="Q10" s="20">
        <v>476742</v>
      </c>
      <c r="R10" s="24">
        <v>1331830</v>
      </c>
      <c r="S10" s="24">
        <v>545565</v>
      </c>
      <c r="T10" s="20">
        <v>545540</v>
      </c>
      <c r="U10" s="24">
        <v>801240</v>
      </c>
      <c r="V10" s="24">
        <v>1892345</v>
      </c>
      <c r="W10" s="24">
        <v>-2145431</v>
      </c>
      <c r="X10" s="20"/>
      <c r="Y10" s="24">
        <v>-2145431</v>
      </c>
      <c r="Z10" s="25"/>
      <c r="AA10" s="26"/>
    </row>
    <row r="11" spans="1:27" ht="12.75">
      <c r="A11" s="23" t="s">
        <v>38</v>
      </c>
      <c r="B11" s="17"/>
      <c r="C11" s="18">
        <v>-10980430</v>
      </c>
      <c r="D11" s="18"/>
      <c r="E11" s="19"/>
      <c r="F11" s="20"/>
      <c r="G11" s="20">
        <v>7887965</v>
      </c>
      <c r="H11" s="20">
        <v>-10908730</v>
      </c>
      <c r="I11" s="20">
        <v>-116419403</v>
      </c>
      <c r="J11" s="20">
        <v>-119440168</v>
      </c>
      <c r="K11" s="20">
        <v>-5650680</v>
      </c>
      <c r="L11" s="20"/>
      <c r="M11" s="20">
        <v>15954353</v>
      </c>
      <c r="N11" s="20">
        <v>10303673</v>
      </c>
      <c r="O11" s="20">
        <v>1854049</v>
      </c>
      <c r="P11" s="20">
        <v>22653404</v>
      </c>
      <c r="Q11" s="20">
        <v>9105368</v>
      </c>
      <c r="R11" s="20">
        <v>33612821</v>
      </c>
      <c r="S11" s="20">
        <v>18951259</v>
      </c>
      <c r="T11" s="20">
        <v>31558412</v>
      </c>
      <c r="U11" s="20">
        <v>-45843083</v>
      </c>
      <c r="V11" s="20">
        <v>4666588</v>
      </c>
      <c r="W11" s="20">
        <v>-70857086</v>
      </c>
      <c r="X11" s="20"/>
      <c r="Y11" s="20">
        <v>-70857086</v>
      </c>
      <c r="Z11" s="21"/>
      <c r="AA11" s="22"/>
    </row>
    <row r="12" spans="1:27" ht="12.75">
      <c r="A12" s="27" t="s">
        <v>39</v>
      </c>
      <c r="B12" s="28"/>
      <c r="C12" s="29">
        <f aca="true" t="shared" si="0" ref="C12:Y12">SUM(C6:C11)</f>
        <v>666697410</v>
      </c>
      <c r="D12" s="29">
        <f>SUM(D6:D11)</f>
        <v>0</v>
      </c>
      <c r="E12" s="30">
        <f t="shared" si="0"/>
        <v>0</v>
      </c>
      <c r="F12" s="31">
        <f t="shared" si="0"/>
        <v>0</v>
      </c>
      <c r="G12" s="31">
        <f t="shared" si="0"/>
        <v>590564717</v>
      </c>
      <c r="H12" s="31">
        <f t="shared" si="0"/>
        <v>807710157</v>
      </c>
      <c r="I12" s="31">
        <f t="shared" si="0"/>
        <v>-1513259203</v>
      </c>
      <c r="J12" s="31">
        <f t="shared" si="0"/>
        <v>-114984329</v>
      </c>
      <c r="K12" s="31">
        <f t="shared" si="0"/>
        <v>-664251123</v>
      </c>
      <c r="L12" s="31">
        <f t="shared" si="0"/>
        <v>0</v>
      </c>
      <c r="M12" s="31">
        <f t="shared" si="0"/>
        <v>1260186162</v>
      </c>
      <c r="N12" s="31">
        <f t="shared" si="0"/>
        <v>595935039</v>
      </c>
      <c r="O12" s="31">
        <f t="shared" si="0"/>
        <v>-1005918308</v>
      </c>
      <c r="P12" s="31">
        <f t="shared" si="0"/>
        <v>-226448522</v>
      </c>
      <c r="Q12" s="31">
        <f t="shared" si="0"/>
        <v>1126222389</v>
      </c>
      <c r="R12" s="31">
        <f t="shared" si="0"/>
        <v>-106144441</v>
      </c>
      <c r="S12" s="31">
        <f t="shared" si="0"/>
        <v>943483043</v>
      </c>
      <c r="T12" s="31">
        <f t="shared" si="0"/>
        <v>-1400449408</v>
      </c>
      <c r="U12" s="31">
        <f t="shared" si="0"/>
        <v>-787402145</v>
      </c>
      <c r="V12" s="31">
        <f t="shared" si="0"/>
        <v>-1244368510</v>
      </c>
      <c r="W12" s="31">
        <f t="shared" si="0"/>
        <v>-869562241</v>
      </c>
      <c r="X12" s="31">
        <f t="shared" si="0"/>
        <v>0</v>
      </c>
      <c r="Y12" s="31">
        <f t="shared" si="0"/>
        <v>-869562241</v>
      </c>
      <c r="Z12" s="32">
        <f>+IF(X12&lt;&gt;0,+(Y12/X12)*100,0)</f>
        <v>0</v>
      </c>
      <c r="AA12" s="33">
        <f>SUM(AA6:AA11)</f>
        <v>0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>
        <v>1</v>
      </c>
      <c r="D15" s="18"/>
      <c r="E15" s="19"/>
      <c r="F15" s="20"/>
      <c r="G15" s="20">
        <v>-18185854</v>
      </c>
      <c r="H15" s="20">
        <v>48748885</v>
      </c>
      <c r="I15" s="20">
        <v>15607302</v>
      </c>
      <c r="J15" s="20">
        <v>46170333</v>
      </c>
      <c r="K15" s="20">
        <v>-12897945</v>
      </c>
      <c r="L15" s="20"/>
      <c r="M15" s="20">
        <v>-24589731</v>
      </c>
      <c r="N15" s="20">
        <v>-37487676</v>
      </c>
      <c r="O15" s="20">
        <v>13876450</v>
      </c>
      <c r="P15" s="20">
        <v>-80985711</v>
      </c>
      <c r="Q15" s="20">
        <v>-12708186</v>
      </c>
      <c r="R15" s="20">
        <v>-79817447</v>
      </c>
      <c r="S15" s="20">
        <v>14623874</v>
      </c>
      <c r="T15" s="20">
        <v>6484805</v>
      </c>
      <c r="U15" s="20">
        <v>34820199</v>
      </c>
      <c r="V15" s="20">
        <v>55928878</v>
      </c>
      <c r="W15" s="20">
        <v>-15205912</v>
      </c>
      <c r="X15" s="20"/>
      <c r="Y15" s="20">
        <v>-15205912</v>
      </c>
      <c r="Z15" s="21"/>
      <c r="AA15" s="22"/>
    </row>
    <row r="16" spans="1:27" ht="12.7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2.75">
      <c r="A17" s="23" t="s">
        <v>43</v>
      </c>
      <c r="B17" s="17"/>
      <c r="C17" s="18">
        <v>-132835</v>
      </c>
      <c r="D17" s="18"/>
      <c r="E17" s="19">
        <v>26359000</v>
      </c>
      <c r="F17" s="20">
        <v>6500261</v>
      </c>
      <c r="G17" s="20">
        <v>-299595</v>
      </c>
      <c r="H17" s="20">
        <v>166219</v>
      </c>
      <c r="I17" s="20">
        <v>-604797</v>
      </c>
      <c r="J17" s="20">
        <v>-738173</v>
      </c>
      <c r="K17" s="20">
        <v>-245234</v>
      </c>
      <c r="L17" s="20"/>
      <c r="M17" s="20">
        <v>1180116</v>
      </c>
      <c r="N17" s="20">
        <v>934882</v>
      </c>
      <c r="O17" s="20">
        <v>1119336</v>
      </c>
      <c r="P17" s="20">
        <v>2094569</v>
      </c>
      <c r="Q17" s="20">
        <v>-2397325</v>
      </c>
      <c r="R17" s="20">
        <v>816580</v>
      </c>
      <c r="S17" s="20">
        <v>352802</v>
      </c>
      <c r="T17" s="20">
        <v>-2386036</v>
      </c>
      <c r="U17" s="20">
        <v>-238025</v>
      </c>
      <c r="V17" s="20">
        <v>-2271259</v>
      </c>
      <c r="W17" s="20">
        <v>-1257970</v>
      </c>
      <c r="X17" s="20">
        <v>6500261</v>
      </c>
      <c r="Y17" s="20">
        <v>-7758231</v>
      </c>
      <c r="Z17" s="21">
        <v>-119.35</v>
      </c>
      <c r="AA17" s="22">
        <v>6500261</v>
      </c>
    </row>
    <row r="18" spans="1:27" ht="12.7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>
        <v>-145952554</v>
      </c>
      <c r="D19" s="18"/>
      <c r="E19" s="19">
        <v>7635837000</v>
      </c>
      <c r="F19" s="20">
        <v>5414320038</v>
      </c>
      <c r="G19" s="20">
        <v>286158188</v>
      </c>
      <c r="H19" s="20">
        <v>159699587</v>
      </c>
      <c r="I19" s="20">
        <v>-374502679</v>
      </c>
      <c r="J19" s="20">
        <v>71355096</v>
      </c>
      <c r="K19" s="20">
        <v>59404129</v>
      </c>
      <c r="L19" s="20"/>
      <c r="M19" s="20">
        <v>197396728</v>
      </c>
      <c r="N19" s="20">
        <v>256800857</v>
      </c>
      <c r="O19" s="20">
        <v>101759744</v>
      </c>
      <c r="P19" s="20">
        <v>194887046</v>
      </c>
      <c r="Q19" s="20">
        <v>-101659763</v>
      </c>
      <c r="R19" s="20">
        <v>194987027</v>
      </c>
      <c r="S19" s="20">
        <v>-16294429</v>
      </c>
      <c r="T19" s="20">
        <v>168175654</v>
      </c>
      <c r="U19" s="20">
        <v>650709683</v>
      </c>
      <c r="V19" s="20">
        <v>802590908</v>
      </c>
      <c r="W19" s="20">
        <v>1325733888</v>
      </c>
      <c r="X19" s="20">
        <v>5414320037</v>
      </c>
      <c r="Y19" s="20">
        <v>-4088586149</v>
      </c>
      <c r="Z19" s="21">
        <v>-75.51</v>
      </c>
      <c r="AA19" s="22">
        <v>5414320038</v>
      </c>
    </row>
    <row r="20" spans="1:27" ht="12.75">
      <c r="A20" s="23"/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46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2.75">
      <c r="A22" s="23" t="s">
        <v>47</v>
      </c>
      <c r="B22" s="17"/>
      <c r="C22" s="18">
        <v>-28081951</v>
      </c>
      <c r="D22" s="18"/>
      <c r="E22" s="19">
        <v>184059000</v>
      </c>
      <c r="F22" s="20">
        <v>118399782</v>
      </c>
      <c r="G22" s="20">
        <v>-19251496</v>
      </c>
      <c r="H22" s="20">
        <v>-2619131</v>
      </c>
      <c r="I22" s="20">
        <v>-20259332</v>
      </c>
      <c r="J22" s="20">
        <v>-42129959</v>
      </c>
      <c r="K22" s="20">
        <v>-1434498</v>
      </c>
      <c r="L22" s="20"/>
      <c r="M22" s="20">
        <v>-35971876</v>
      </c>
      <c r="N22" s="20">
        <v>-37406374</v>
      </c>
      <c r="O22" s="20">
        <v>-17574622</v>
      </c>
      <c r="P22" s="20">
        <v>-47022261</v>
      </c>
      <c r="Q22" s="20">
        <v>27836052</v>
      </c>
      <c r="R22" s="20">
        <v>-36760831</v>
      </c>
      <c r="S22" s="20">
        <v>-14720976</v>
      </c>
      <c r="T22" s="20">
        <v>-18182952</v>
      </c>
      <c r="U22" s="20">
        <v>-6296582</v>
      </c>
      <c r="V22" s="20">
        <v>-39200510</v>
      </c>
      <c r="W22" s="20">
        <v>-155497674</v>
      </c>
      <c r="X22" s="20">
        <v>118399782</v>
      </c>
      <c r="Y22" s="20">
        <v>-273897456</v>
      </c>
      <c r="Z22" s="21">
        <v>-231.33</v>
      </c>
      <c r="AA22" s="22">
        <v>118399782</v>
      </c>
    </row>
    <row r="23" spans="1:27" ht="12.75">
      <c r="A23" s="23" t="s">
        <v>48</v>
      </c>
      <c r="B23" s="17"/>
      <c r="C23" s="18">
        <v>-1</v>
      </c>
      <c r="D23" s="18"/>
      <c r="E23" s="19">
        <v>8350000</v>
      </c>
      <c r="F23" s="20">
        <v>12301000</v>
      </c>
      <c r="G23" s="24"/>
      <c r="H23" s="24"/>
      <c r="I23" s="24">
        <v>1675557</v>
      </c>
      <c r="J23" s="20">
        <v>1675557</v>
      </c>
      <c r="K23" s="24"/>
      <c r="L23" s="24"/>
      <c r="M23" s="20"/>
      <c r="N23" s="24"/>
      <c r="O23" s="24">
        <v>-4061669</v>
      </c>
      <c r="P23" s="24"/>
      <c r="Q23" s="20"/>
      <c r="R23" s="24">
        <v>-4061669</v>
      </c>
      <c r="S23" s="24">
        <v>3254173</v>
      </c>
      <c r="T23" s="20"/>
      <c r="U23" s="24"/>
      <c r="V23" s="24">
        <v>3254173</v>
      </c>
      <c r="W23" s="24">
        <v>868061</v>
      </c>
      <c r="X23" s="20">
        <v>12301000</v>
      </c>
      <c r="Y23" s="24">
        <v>-11432939</v>
      </c>
      <c r="Z23" s="25">
        <v>-92.94</v>
      </c>
      <c r="AA23" s="26">
        <v>12301000</v>
      </c>
    </row>
    <row r="24" spans="1:27" ht="12.75">
      <c r="A24" s="27" t="s">
        <v>49</v>
      </c>
      <c r="B24" s="35"/>
      <c r="C24" s="29">
        <f aca="true" t="shared" si="1" ref="C24:Y24">SUM(C15:C23)</f>
        <v>-174167340</v>
      </c>
      <c r="D24" s="29">
        <f>SUM(D15:D23)</f>
        <v>0</v>
      </c>
      <c r="E24" s="36">
        <f t="shared" si="1"/>
        <v>7854605000</v>
      </c>
      <c r="F24" s="37">
        <f t="shared" si="1"/>
        <v>5551521081</v>
      </c>
      <c r="G24" s="37">
        <f t="shared" si="1"/>
        <v>248421243</v>
      </c>
      <c r="H24" s="37">
        <f t="shared" si="1"/>
        <v>205995560</v>
      </c>
      <c r="I24" s="37">
        <f t="shared" si="1"/>
        <v>-378083949</v>
      </c>
      <c r="J24" s="37">
        <f t="shared" si="1"/>
        <v>76332854</v>
      </c>
      <c r="K24" s="37">
        <f t="shared" si="1"/>
        <v>44826452</v>
      </c>
      <c r="L24" s="37">
        <f t="shared" si="1"/>
        <v>0</v>
      </c>
      <c r="M24" s="37">
        <f t="shared" si="1"/>
        <v>138015237</v>
      </c>
      <c r="N24" s="37">
        <f t="shared" si="1"/>
        <v>182841689</v>
      </c>
      <c r="O24" s="37">
        <f t="shared" si="1"/>
        <v>95119239</v>
      </c>
      <c r="P24" s="37">
        <f t="shared" si="1"/>
        <v>68973643</v>
      </c>
      <c r="Q24" s="37">
        <f t="shared" si="1"/>
        <v>-88929222</v>
      </c>
      <c r="R24" s="37">
        <f t="shared" si="1"/>
        <v>75163660</v>
      </c>
      <c r="S24" s="37">
        <f t="shared" si="1"/>
        <v>-12784556</v>
      </c>
      <c r="T24" s="37">
        <f t="shared" si="1"/>
        <v>154091471</v>
      </c>
      <c r="U24" s="37">
        <f t="shared" si="1"/>
        <v>678995275</v>
      </c>
      <c r="V24" s="37">
        <f t="shared" si="1"/>
        <v>820302190</v>
      </c>
      <c r="W24" s="37">
        <f t="shared" si="1"/>
        <v>1154640393</v>
      </c>
      <c r="X24" s="37">
        <f t="shared" si="1"/>
        <v>5551521080</v>
      </c>
      <c r="Y24" s="37">
        <f t="shared" si="1"/>
        <v>-4396880687</v>
      </c>
      <c r="Z24" s="38">
        <f>+IF(X24&lt;&gt;0,+(Y24/X24)*100,0)</f>
        <v>-79.20136884358188</v>
      </c>
      <c r="AA24" s="39">
        <f>SUM(AA15:AA23)</f>
        <v>5551521081</v>
      </c>
    </row>
    <row r="25" spans="1:27" ht="12.75">
      <c r="A25" s="27" t="s">
        <v>50</v>
      </c>
      <c r="B25" s="28"/>
      <c r="C25" s="29">
        <f aca="true" t="shared" si="2" ref="C25:Y25">+C12+C24</f>
        <v>492530070</v>
      </c>
      <c r="D25" s="29">
        <f>+D12+D24</f>
        <v>0</v>
      </c>
      <c r="E25" s="30">
        <f t="shared" si="2"/>
        <v>7854605000</v>
      </c>
      <c r="F25" s="31">
        <f t="shared" si="2"/>
        <v>5551521081</v>
      </c>
      <c r="G25" s="31">
        <f t="shared" si="2"/>
        <v>838985960</v>
      </c>
      <c r="H25" s="31">
        <f t="shared" si="2"/>
        <v>1013705717</v>
      </c>
      <c r="I25" s="31">
        <f t="shared" si="2"/>
        <v>-1891343152</v>
      </c>
      <c r="J25" s="31">
        <f t="shared" si="2"/>
        <v>-38651475</v>
      </c>
      <c r="K25" s="31">
        <f t="shared" si="2"/>
        <v>-619424671</v>
      </c>
      <c r="L25" s="31">
        <f t="shared" si="2"/>
        <v>0</v>
      </c>
      <c r="M25" s="31">
        <f t="shared" si="2"/>
        <v>1398201399</v>
      </c>
      <c r="N25" s="31">
        <f t="shared" si="2"/>
        <v>778776728</v>
      </c>
      <c r="O25" s="31">
        <f t="shared" si="2"/>
        <v>-910799069</v>
      </c>
      <c r="P25" s="31">
        <f t="shared" si="2"/>
        <v>-157474879</v>
      </c>
      <c r="Q25" s="31">
        <f t="shared" si="2"/>
        <v>1037293167</v>
      </c>
      <c r="R25" s="31">
        <f t="shared" si="2"/>
        <v>-30980781</v>
      </c>
      <c r="S25" s="31">
        <f t="shared" si="2"/>
        <v>930698487</v>
      </c>
      <c r="T25" s="31">
        <f t="shared" si="2"/>
        <v>-1246357937</v>
      </c>
      <c r="U25" s="31">
        <f t="shared" si="2"/>
        <v>-108406870</v>
      </c>
      <c r="V25" s="31">
        <f t="shared" si="2"/>
        <v>-424066320</v>
      </c>
      <c r="W25" s="31">
        <f t="shared" si="2"/>
        <v>285078152</v>
      </c>
      <c r="X25" s="31">
        <f t="shared" si="2"/>
        <v>5551521080</v>
      </c>
      <c r="Y25" s="31">
        <f t="shared" si="2"/>
        <v>-5266442928</v>
      </c>
      <c r="Z25" s="32">
        <f>+IF(X25&lt;&gt;0,+(Y25/X25)*100,0)</f>
        <v>-94.86486409955234</v>
      </c>
      <c r="AA25" s="33">
        <f>+AA12+AA24</f>
        <v>5551521081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51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52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53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54</v>
      </c>
      <c r="B30" s="17"/>
      <c r="C30" s="18"/>
      <c r="D30" s="18"/>
      <c r="E30" s="19"/>
      <c r="F30" s="20"/>
      <c r="G30" s="20">
        <v>-157768860</v>
      </c>
      <c r="H30" s="20"/>
      <c r="I30" s="20">
        <v>-208460815</v>
      </c>
      <c r="J30" s="20">
        <v>-366229675</v>
      </c>
      <c r="K30" s="20"/>
      <c r="L30" s="20"/>
      <c r="M30" s="20">
        <v>-305210339</v>
      </c>
      <c r="N30" s="20">
        <v>-305210339</v>
      </c>
      <c r="O30" s="20">
        <v>-15945197</v>
      </c>
      <c r="P30" s="20">
        <v>132077032</v>
      </c>
      <c r="Q30" s="20">
        <v>-33067987</v>
      </c>
      <c r="R30" s="20">
        <v>83063848</v>
      </c>
      <c r="S30" s="20"/>
      <c r="T30" s="20">
        <v>102954582</v>
      </c>
      <c r="U30" s="20">
        <v>-200557723</v>
      </c>
      <c r="V30" s="20">
        <v>-97603141</v>
      </c>
      <c r="W30" s="20">
        <v>-685979307</v>
      </c>
      <c r="X30" s="20"/>
      <c r="Y30" s="20">
        <v>-685979307</v>
      </c>
      <c r="Z30" s="21"/>
      <c r="AA30" s="22"/>
    </row>
    <row r="31" spans="1:27" ht="12.75">
      <c r="A31" s="23" t="s">
        <v>55</v>
      </c>
      <c r="B31" s="17"/>
      <c r="C31" s="18"/>
      <c r="D31" s="18"/>
      <c r="E31" s="19"/>
      <c r="F31" s="20"/>
      <c r="G31" s="20">
        <v>55923856</v>
      </c>
      <c r="H31" s="20">
        <v>30223215</v>
      </c>
      <c r="I31" s="20">
        <v>5516539</v>
      </c>
      <c r="J31" s="20">
        <v>91663610</v>
      </c>
      <c r="K31" s="20">
        <v>49827478</v>
      </c>
      <c r="L31" s="20"/>
      <c r="M31" s="20">
        <v>-51915130</v>
      </c>
      <c r="N31" s="20">
        <v>-2087652</v>
      </c>
      <c r="O31" s="20">
        <v>-1330916</v>
      </c>
      <c r="P31" s="20">
        <v>11360359</v>
      </c>
      <c r="Q31" s="20">
        <v>-1266504</v>
      </c>
      <c r="R31" s="20">
        <v>8762939</v>
      </c>
      <c r="S31" s="20">
        <v>-2802972</v>
      </c>
      <c r="T31" s="20">
        <v>1392039</v>
      </c>
      <c r="U31" s="20">
        <v>-3302408</v>
      </c>
      <c r="V31" s="20">
        <v>-4713341</v>
      </c>
      <c r="W31" s="20">
        <v>93625556</v>
      </c>
      <c r="X31" s="20"/>
      <c r="Y31" s="20">
        <v>93625556</v>
      </c>
      <c r="Z31" s="21"/>
      <c r="AA31" s="22"/>
    </row>
    <row r="32" spans="1:27" ht="12.75">
      <c r="A32" s="23" t="s">
        <v>56</v>
      </c>
      <c r="B32" s="17"/>
      <c r="C32" s="18">
        <v>468367477</v>
      </c>
      <c r="D32" s="18"/>
      <c r="E32" s="19"/>
      <c r="F32" s="20"/>
      <c r="G32" s="20">
        <v>51558807</v>
      </c>
      <c r="H32" s="20">
        <v>383374331</v>
      </c>
      <c r="I32" s="20">
        <v>-1920144971</v>
      </c>
      <c r="J32" s="20">
        <v>-1485211833</v>
      </c>
      <c r="K32" s="20">
        <v>126268112</v>
      </c>
      <c r="L32" s="20"/>
      <c r="M32" s="20">
        <v>564126350</v>
      </c>
      <c r="N32" s="20">
        <v>690394462</v>
      </c>
      <c r="O32" s="20">
        <v>-766850101</v>
      </c>
      <c r="P32" s="20">
        <v>860711943</v>
      </c>
      <c r="Q32" s="20">
        <v>-1651363067</v>
      </c>
      <c r="R32" s="20">
        <v>-1557501225</v>
      </c>
      <c r="S32" s="20">
        <v>870029664</v>
      </c>
      <c r="T32" s="20">
        <v>-1226176471</v>
      </c>
      <c r="U32" s="20">
        <v>754351377</v>
      </c>
      <c r="V32" s="20">
        <v>398204570</v>
      </c>
      <c r="W32" s="20">
        <v>-1954114026</v>
      </c>
      <c r="X32" s="20"/>
      <c r="Y32" s="20">
        <v>-1954114026</v>
      </c>
      <c r="Z32" s="21"/>
      <c r="AA32" s="22"/>
    </row>
    <row r="33" spans="1:27" ht="12.75">
      <c r="A33" s="23" t="s">
        <v>57</v>
      </c>
      <c r="B33" s="17"/>
      <c r="C33" s="18">
        <v>14208000</v>
      </c>
      <c r="D33" s="18"/>
      <c r="E33" s="19"/>
      <c r="F33" s="20"/>
      <c r="G33" s="20">
        <v>-103148</v>
      </c>
      <c r="H33" s="20">
        <v>183096</v>
      </c>
      <c r="I33" s="20">
        <v>-309875</v>
      </c>
      <c r="J33" s="20">
        <v>-229927</v>
      </c>
      <c r="K33" s="20">
        <v>-290228</v>
      </c>
      <c r="L33" s="20"/>
      <c r="M33" s="20">
        <v>-87866</v>
      </c>
      <c r="N33" s="20">
        <v>-378094</v>
      </c>
      <c r="O33" s="20">
        <v>-94776</v>
      </c>
      <c r="P33" s="20">
        <v>-16379</v>
      </c>
      <c r="Q33" s="20">
        <v>136015</v>
      </c>
      <c r="R33" s="20">
        <v>24860</v>
      </c>
      <c r="S33" s="20">
        <v>396918</v>
      </c>
      <c r="T33" s="20"/>
      <c r="U33" s="20">
        <v>-241313</v>
      </c>
      <c r="V33" s="20">
        <v>155605</v>
      </c>
      <c r="W33" s="20">
        <v>-427556</v>
      </c>
      <c r="X33" s="20"/>
      <c r="Y33" s="20">
        <v>-427556</v>
      </c>
      <c r="Z33" s="21"/>
      <c r="AA33" s="22"/>
    </row>
    <row r="34" spans="1:27" ht="12.75">
      <c r="A34" s="27" t="s">
        <v>58</v>
      </c>
      <c r="B34" s="28"/>
      <c r="C34" s="29">
        <f aca="true" t="shared" si="3" ref="C34:Y34">SUM(C29:C33)</f>
        <v>482575477</v>
      </c>
      <c r="D34" s="29">
        <f>SUM(D29:D33)</f>
        <v>0</v>
      </c>
      <c r="E34" s="30">
        <f t="shared" si="3"/>
        <v>0</v>
      </c>
      <c r="F34" s="31">
        <f t="shared" si="3"/>
        <v>0</v>
      </c>
      <c r="G34" s="31">
        <f t="shared" si="3"/>
        <v>-50389345</v>
      </c>
      <c r="H34" s="31">
        <f t="shared" si="3"/>
        <v>413780642</v>
      </c>
      <c r="I34" s="31">
        <f t="shared" si="3"/>
        <v>-2123399122</v>
      </c>
      <c r="J34" s="31">
        <f t="shared" si="3"/>
        <v>-1760007825</v>
      </c>
      <c r="K34" s="31">
        <f t="shared" si="3"/>
        <v>175805362</v>
      </c>
      <c r="L34" s="31">
        <f t="shared" si="3"/>
        <v>0</v>
      </c>
      <c r="M34" s="31">
        <f t="shared" si="3"/>
        <v>206913015</v>
      </c>
      <c r="N34" s="31">
        <f t="shared" si="3"/>
        <v>382718377</v>
      </c>
      <c r="O34" s="31">
        <f t="shared" si="3"/>
        <v>-784220990</v>
      </c>
      <c r="P34" s="31">
        <f t="shared" si="3"/>
        <v>1004132955</v>
      </c>
      <c r="Q34" s="31">
        <f t="shared" si="3"/>
        <v>-1685561543</v>
      </c>
      <c r="R34" s="31">
        <f t="shared" si="3"/>
        <v>-1465649578</v>
      </c>
      <c r="S34" s="31">
        <f t="shared" si="3"/>
        <v>867623610</v>
      </c>
      <c r="T34" s="31">
        <f t="shared" si="3"/>
        <v>-1121829850</v>
      </c>
      <c r="U34" s="31">
        <f t="shared" si="3"/>
        <v>550249933</v>
      </c>
      <c r="V34" s="31">
        <f t="shared" si="3"/>
        <v>296043693</v>
      </c>
      <c r="W34" s="31">
        <f t="shared" si="3"/>
        <v>-2546895333</v>
      </c>
      <c r="X34" s="31">
        <f t="shared" si="3"/>
        <v>0</v>
      </c>
      <c r="Y34" s="31">
        <f t="shared" si="3"/>
        <v>-2546895333</v>
      </c>
      <c r="Z34" s="32">
        <f>+IF(X34&lt;&gt;0,+(Y34/X34)*100,0)</f>
        <v>0</v>
      </c>
      <c r="AA34" s="33">
        <f>SUM(AA29:AA33)</f>
        <v>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59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60</v>
      </c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>
        <v>-404829872</v>
      </c>
      <c r="V37" s="20">
        <v>-404829872</v>
      </c>
      <c r="W37" s="20">
        <v>-404829872</v>
      </c>
      <c r="X37" s="20"/>
      <c r="Y37" s="20">
        <v>-404829872</v>
      </c>
      <c r="Z37" s="21"/>
      <c r="AA37" s="22"/>
    </row>
    <row r="38" spans="1:27" ht="12.75">
      <c r="A38" s="23" t="s">
        <v>57</v>
      </c>
      <c r="B38" s="17"/>
      <c r="C38" s="18"/>
      <c r="D38" s="18"/>
      <c r="E38" s="19"/>
      <c r="F38" s="20"/>
      <c r="G38" s="20">
        <v>-16144422</v>
      </c>
      <c r="H38" s="20">
        <v>-17239830</v>
      </c>
      <c r="I38" s="20">
        <v>-16625537</v>
      </c>
      <c r="J38" s="20">
        <v>-50009789</v>
      </c>
      <c r="K38" s="20">
        <v>-18267946</v>
      </c>
      <c r="L38" s="20"/>
      <c r="M38" s="20">
        <v>-33341071</v>
      </c>
      <c r="N38" s="20">
        <v>-51609017</v>
      </c>
      <c r="O38" s="20">
        <v>-19995555</v>
      </c>
      <c r="P38" s="20">
        <v>-21206719</v>
      </c>
      <c r="Q38" s="20">
        <v>-7387225</v>
      </c>
      <c r="R38" s="20">
        <v>-48589499</v>
      </c>
      <c r="S38" s="20">
        <v>-11401038</v>
      </c>
      <c r="T38" s="20">
        <v>-9455438</v>
      </c>
      <c r="U38" s="20">
        <v>-8794943</v>
      </c>
      <c r="V38" s="20">
        <v>-29651419</v>
      </c>
      <c r="W38" s="20">
        <v>-179859724</v>
      </c>
      <c r="X38" s="20"/>
      <c r="Y38" s="20">
        <v>-179859724</v>
      </c>
      <c r="Z38" s="21"/>
      <c r="AA38" s="22"/>
    </row>
    <row r="39" spans="1:27" ht="12.75">
      <c r="A39" s="27" t="s">
        <v>61</v>
      </c>
      <c r="B39" s="35"/>
      <c r="C39" s="29">
        <f aca="true" t="shared" si="4" ref="C39:Y39">SUM(C37:C38)</f>
        <v>0</v>
      </c>
      <c r="D39" s="29">
        <f>SUM(D37:D38)</f>
        <v>0</v>
      </c>
      <c r="E39" s="36">
        <f t="shared" si="4"/>
        <v>0</v>
      </c>
      <c r="F39" s="37">
        <f t="shared" si="4"/>
        <v>0</v>
      </c>
      <c r="G39" s="37">
        <f t="shared" si="4"/>
        <v>-16144422</v>
      </c>
      <c r="H39" s="37">
        <f t="shared" si="4"/>
        <v>-17239830</v>
      </c>
      <c r="I39" s="37">
        <f t="shared" si="4"/>
        <v>-16625537</v>
      </c>
      <c r="J39" s="37">
        <f t="shared" si="4"/>
        <v>-50009789</v>
      </c>
      <c r="K39" s="37">
        <f t="shared" si="4"/>
        <v>-18267946</v>
      </c>
      <c r="L39" s="37">
        <f t="shared" si="4"/>
        <v>0</v>
      </c>
      <c r="M39" s="37">
        <f t="shared" si="4"/>
        <v>-33341071</v>
      </c>
      <c r="N39" s="37">
        <f t="shared" si="4"/>
        <v>-51609017</v>
      </c>
      <c r="O39" s="37">
        <f t="shared" si="4"/>
        <v>-19995555</v>
      </c>
      <c r="P39" s="37">
        <f t="shared" si="4"/>
        <v>-21206719</v>
      </c>
      <c r="Q39" s="37">
        <f t="shared" si="4"/>
        <v>-7387225</v>
      </c>
      <c r="R39" s="37">
        <f t="shared" si="4"/>
        <v>-48589499</v>
      </c>
      <c r="S39" s="37">
        <f t="shared" si="4"/>
        <v>-11401038</v>
      </c>
      <c r="T39" s="37">
        <f t="shared" si="4"/>
        <v>-9455438</v>
      </c>
      <c r="U39" s="37">
        <f t="shared" si="4"/>
        <v>-413624815</v>
      </c>
      <c r="V39" s="37">
        <f t="shared" si="4"/>
        <v>-434481291</v>
      </c>
      <c r="W39" s="37">
        <f t="shared" si="4"/>
        <v>-584689596</v>
      </c>
      <c r="X39" s="37">
        <f t="shared" si="4"/>
        <v>0</v>
      </c>
      <c r="Y39" s="37">
        <f t="shared" si="4"/>
        <v>-584689596</v>
      </c>
      <c r="Z39" s="38">
        <f>+IF(X39&lt;&gt;0,+(Y39/X39)*100,0)</f>
        <v>0</v>
      </c>
      <c r="AA39" s="39">
        <f>SUM(AA37:AA38)</f>
        <v>0</v>
      </c>
    </row>
    <row r="40" spans="1:27" ht="12.75">
      <c r="A40" s="27" t="s">
        <v>62</v>
      </c>
      <c r="B40" s="28"/>
      <c r="C40" s="29">
        <f aca="true" t="shared" si="5" ref="C40:Y40">+C34+C39</f>
        <v>482575477</v>
      </c>
      <c r="D40" s="29">
        <f>+D34+D39</f>
        <v>0</v>
      </c>
      <c r="E40" s="30">
        <f t="shared" si="5"/>
        <v>0</v>
      </c>
      <c r="F40" s="31">
        <f t="shared" si="5"/>
        <v>0</v>
      </c>
      <c r="G40" s="31">
        <f t="shared" si="5"/>
        <v>-66533767</v>
      </c>
      <c r="H40" s="31">
        <f t="shared" si="5"/>
        <v>396540812</v>
      </c>
      <c r="I40" s="31">
        <f t="shared" si="5"/>
        <v>-2140024659</v>
      </c>
      <c r="J40" s="31">
        <f t="shared" si="5"/>
        <v>-1810017614</v>
      </c>
      <c r="K40" s="31">
        <f t="shared" si="5"/>
        <v>157537416</v>
      </c>
      <c r="L40" s="31">
        <f t="shared" si="5"/>
        <v>0</v>
      </c>
      <c r="M40" s="31">
        <f t="shared" si="5"/>
        <v>173571944</v>
      </c>
      <c r="N40" s="31">
        <f t="shared" si="5"/>
        <v>331109360</v>
      </c>
      <c r="O40" s="31">
        <f t="shared" si="5"/>
        <v>-804216545</v>
      </c>
      <c r="P40" s="31">
        <f t="shared" si="5"/>
        <v>982926236</v>
      </c>
      <c r="Q40" s="31">
        <f t="shared" si="5"/>
        <v>-1692948768</v>
      </c>
      <c r="R40" s="31">
        <f t="shared" si="5"/>
        <v>-1514239077</v>
      </c>
      <c r="S40" s="31">
        <f t="shared" si="5"/>
        <v>856222572</v>
      </c>
      <c r="T40" s="31">
        <f t="shared" si="5"/>
        <v>-1131285288</v>
      </c>
      <c r="U40" s="31">
        <f t="shared" si="5"/>
        <v>136625118</v>
      </c>
      <c r="V40" s="31">
        <f t="shared" si="5"/>
        <v>-138437598</v>
      </c>
      <c r="W40" s="31">
        <f t="shared" si="5"/>
        <v>-3131584929</v>
      </c>
      <c r="X40" s="31">
        <f t="shared" si="5"/>
        <v>0</v>
      </c>
      <c r="Y40" s="31">
        <f t="shared" si="5"/>
        <v>-3131584929</v>
      </c>
      <c r="Z40" s="32">
        <f>+IF(X40&lt;&gt;0,+(Y40/X40)*100,0)</f>
        <v>0</v>
      </c>
      <c r="AA40" s="33">
        <f>+AA34+AA39</f>
        <v>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9954593</v>
      </c>
      <c r="D42" s="43">
        <f>+D25-D40</f>
        <v>0</v>
      </c>
      <c r="E42" s="44">
        <f t="shared" si="6"/>
        <v>7854605000</v>
      </c>
      <c r="F42" s="45">
        <f t="shared" si="6"/>
        <v>5551521081</v>
      </c>
      <c r="G42" s="45">
        <f t="shared" si="6"/>
        <v>905519727</v>
      </c>
      <c r="H42" s="45">
        <f t="shared" si="6"/>
        <v>617164905</v>
      </c>
      <c r="I42" s="45">
        <f t="shared" si="6"/>
        <v>248681507</v>
      </c>
      <c r="J42" s="45">
        <f t="shared" si="6"/>
        <v>1771366139</v>
      </c>
      <c r="K42" s="45">
        <f t="shared" si="6"/>
        <v>-776962087</v>
      </c>
      <c r="L42" s="45">
        <f t="shared" si="6"/>
        <v>0</v>
      </c>
      <c r="M42" s="45">
        <f t="shared" si="6"/>
        <v>1224629455</v>
      </c>
      <c r="N42" s="45">
        <f t="shared" si="6"/>
        <v>447667368</v>
      </c>
      <c r="O42" s="45">
        <f t="shared" si="6"/>
        <v>-106582524</v>
      </c>
      <c r="P42" s="45">
        <f t="shared" si="6"/>
        <v>-1140401115</v>
      </c>
      <c r="Q42" s="45">
        <f t="shared" si="6"/>
        <v>2730241935</v>
      </c>
      <c r="R42" s="45">
        <f t="shared" si="6"/>
        <v>1483258296</v>
      </c>
      <c r="S42" s="45">
        <f t="shared" si="6"/>
        <v>74475915</v>
      </c>
      <c r="T42" s="45">
        <f t="shared" si="6"/>
        <v>-115072649</v>
      </c>
      <c r="U42" s="45">
        <f t="shared" si="6"/>
        <v>-245031988</v>
      </c>
      <c r="V42" s="45">
        <f t="shared" si="6"/>
        <v>-285628722</v>
      </c>
      <c r="W42" s="45">
        <f t="shared" si="6"/>
        <v>3416663081</v>
      </c>
      <c r="X42" s="45">
        <f t="shared" si="6"/>
        <v>5551521080</v>
      </c>
      <c r="Y42" s="45">
        <f t="shared" si="6"/>
        <v>-2134857999</v>
      </c>
      <c r="Z42" s="46">
        <f>+IF(X42&lt;&gt;0,+(Y42/X42)*100,0)</f>
        <v>-38.45537048739802</v>
      </c>
      <c r="AA42" s="47">
        <f>+AA25-AA40</f>
        <v>5551521081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12138078</v>
      </c>
      <c r="D45" s="18"/>
      <c r="E45" s="19">
        <v>7854605000</v>
      </c>
      <c r="F45" s="20">
        <v>5551521077</v>
      </c>
      <c r="G45" s="20"/>
      <c r="H45" s="20">
        <v>142</v>
      </c>
      <c r="I45" s="20"/>
      <c r="J45" s="20">
        <v>142</v>
      </c>
      <c r="K45" s="20"/>
      <c r="L45" s="20"/>
      <c r="M45" s="20"/>
      <c r="N45" s="20"/>
      <c r="O45" s="20"/>
      <c r="P45" s="20"/>
      <c r="Q45" s="20">
        <v>-5681265</v>
      </c>
      <c r="R45" s="20">
        <v>-5681265</v>
      </c>
      <c r="S45" s="20"/>
      <c r="T45" s="20"/>
      <c r="U45" s="20">
        <v>-1819923</v>
      </c>
      <c r="V45" s="20">
        <v>-1819923</v>
      </c>
      <c r="W45" s="20">
        <v>-7501046</v>
      </c>
      <c r="X45" s="20">
        <v>5551521077</v>
      </c>
      <c r="Y45" s="20">
        <v>-5559022123</v>
      </c>
      <c r="Z45" s="48">
        <v>-100.14</v>
      </c>
      <c r="AA45" s="22">
        <v>5551521077</v>
      </c>
    </row>
    <row r="46" spans="1:27" ht="12.7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2.75">
      <c r="A47" s="23"/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68</v>
      </c>
      <c r="B48" s="50" t="s">
        <v>64</v>
      </c>
      <c r="C48" s="51">
        <f aca="true" t="shared" si="7" ref="C48:Y48">SUM(C45:C47)</f>
        <v>12138078</v>
      </c>
      <c r="D48" s="51">
        <f>SUM(D45:D47)</f>
        <v>0</v>
      </c>
      <c r="E48" s="52">
        <f t="shared" si="7"/>
        <v>7854605000</v>
      </c>
      <c r="F48" s="53">
        <f t="shared" si="7"/>
        <v>5551521077</v>
      </c>
      <c r="G48" s="53">
        <f t="shared" si="7"/>
        <v>0</v>
      </c>
      <c r="H48" s="53">
        <f t="shared" si="7"/>
        <v>142</v>
      </c>
      <c r="I48" s="53">
        <f t="shared" si="7"/>
        <v>0</v>
      </c>
      <c r="J48" s="53">
        <f t="shared" si="7"/>
        <v>142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-5681265</v>
      </c>
      <c r="R48" s="53">
        <f t="shared" si="7"/>
        <v>-5681265</v>
      </c>
      <c r="S48" s="53">
        <f t="shared" si="7"/>
        <v>0</v>
      </c>
      <c r="T48" s="53">
        <f t="shared" si="7"/>
        <v>0</v>
      </c>
      <c r="U48" s="53">
        <f t="shared" si="7"/>
        <v>-1819923</v>
      </c>
      <c r="V48" s="53">
        <f t="shared" si="7"/>
        <v>-1819923</v>
      </c>
      <c r="W48" s="53">
        <f t="shared" si="7"/>
        <v>-7501046</v>
      </c>
      <c r="X48" s="53">
        <f t="shared" si="7"/>
        <v>5551521077</v>
      </c>
      <c r="Y48" s="53">
        <f t="shared" si="7"/>
        <v>-5559022123</v>
      </c>
      <c r="Z48" s="54">
        <f>+IF(X48&lt;&gt;0,+(Y48/X48)*100,0)</f>
        <v>-100.13511695075925</v>
      </c>
      <c r="AA48" s="55">
        <f>SUM(AA45:AA47)</f>
        <v>5551521077</v>
      </c>
    </row>
    <row r="49" spans="1:27" ht="12.75">
      <c r="A49" s="56" t="s">
        <v>123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124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125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7" t="s">
        <v>86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126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4492423</v>
      </c>
      <c r="D6" s="18"/>
      <c r="E6" s="19">
        <v>-23555635</v>
      </c>
      <c r="F6" s="20">
        <v>-23555635</v>
      </c>
      <c r="G6" s="20">
        <v>2601156</v>
      </c>
      <c r="H6" s="20">
        <v>867010</v>
      </c>
      <c r="I6" s="20">
        <v>-2911588</v>
      </c>
      <c r="J6" s="20">
        <v>556578</v>
      </c>
      <c r="K6" s="20">
        <v>3715797</v>
      </c>
      <c r="L6" s="20">
        <v>331401</v>
      </c>
      <c r="M6" s="20">
        <v>450204</v>
      </c>
      <c r="N6" s="20">
        <v>4497402</v>
      </c>
      <c r="O6" s="20">
        <v>-3098879</v>
      </c>
      <c r="P6" s="20">
        <v>986774</v>
      </c>
      <c r="Q6" s="20">
        <v>6610844</v>
      </c>
      <c r="R6" s="20">
        <v>4498739</v>
      </c>
      <c r="S6" s="20">
        <v>-9395284</v>
      </c>
      <c r="T6" s="20">
        <v>-7109421</v>
      </c>
      <c r="U6" s="20">
        <v>7103705</v>
      </c>
      <c r="V6" s="20">
        <v>-9401000</v>
      </c>
      <c r="W6" s="20">
        <v>151719</v>
      </c>
      <c r="X6" s="20">
        <v>-23555635</v>
      </c>
      <c r="Y6" s="20">
        <v>23707354</v>
      </c>
      <c r="Z6" s="21">
        <v>-100.64</v>
      </c>
      <c r="AA6" s="22">
        <v>-23555635</v>
      </c>
    </row>
    <row r="7" spans="1:27" ht="12.75">
      <c r="A7" s="23" t="s">
        <v>34</v>
      </c>
      <c r="B7" s="17"/>
      <c r="C7" s="18"/>
      <c r="D7" s="18"/>
      <c r="E7" s="19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1"/>
      <c r="AA7" s="22"/>
    </row>
    <row r="8" spans="1:27" ht="12.75">
      <c r="A8" s="23" t="s">
        <v>35</v>
      </c>
      <c r="B8" s="17"/>
      <c r="C8" s="18">
        <v>16681132</v>
      </c>
      <c r="D8" s="18"/>
      <c r="E8" s="19"/>
      <c r="F8" s="20"/>
      <c r="G8" s="20">
        <v>38895592</v>
      </c>
      <c r="H8" s="20">
        <v>-4789214</v>
      </c>
      <c r="I8" s="20">
        <v>-7176696</v>
      </c>
      <c r="J8" s="20">
        <v>26929682</v>
      </c>
      <c r="K8" s="20">
        <v>-1052444</v>
      </c>
      <c r="L8" s="20">
        <v>507758</v>
      </c>
      <c r="M8" s="20">
        <v>1582209</v>
      </c>
      <c r="N8" s="20">
        <v>1037523</v>
      </c>
      <c r="O8" s="20">
        <v>4012099</v>
      </c>
      <c r="P8" s="20">
        <v>-1748182</v>
      </c>
      <c r="Q8" s="20">
        <v>2365817</v>
      </c>
      <c r="R8" s="20">
        <v>4629734</v>
      </c>
      <c r="S8" s="20">
        <v>5946608</v>
      </c>
      <c r="T8" s="20">
        <v>4185520</v>
      </c>
      <c r="U8" s="20">
        <v>2964224</v>
      </c>
      <c r="V8" s="20">
        <v>13096352</v>
      </c>
      <c r="W8" s="20">
        <v>45693291</v>
      </c>
      <c r="X8" s="20"/>
      <c r="Y8" s="20">
        <v>45693291</v>
      </c>
      <c r="Z8" s="21"/>
      <c r="AA8" s="22"/>
    </row>
    <row r="9" spans="1:27" ht="12.75">
      <c r="A9" s="23" t="s">
        <v>36</v>
      </c>
      <c r="B9" s="17"/>
      <c r="C9" s="18">
        <v>-1627717</v>
      </c>
      <c r="D9" s="18"/>
      <c r="E9" s="19"/>
      <c r="F9" s="20"/>
      <c r="G9" s="20">
        <v>10835446</v>
      </c>
      <c r="H9" s="20">
        <v>-2911015</v>
      </c>
      <c r="I9" s="20">
        <v>2089613</v>
      </c>
      <c r="J9" s="20">
        <v>10014044</v>
      </c>
      <c r="K9" s="20">
        <v>1589384</v>
      </c>
      <c r="L9" s="20">
        <v>-400362</v>
      </c>
      <c r="M9" s="20">
        <v>-1866145</v>
      </c>
      <c r="N9" s="20">
        <v>-677123</v>
      </c>
      <c r="O9" s="20">
        <v>2284134</v>
      </c>
      <c r="P9" s="20">
        <v>-1268971</v>
      </c>
      <c r="Q9" s="20">
        <v>-2585145</v>
      </c>
      <c r="R9" s="20">
        <v>-1569982</v>
      </c>
      <c r="S9" s="20">
        <v>1478074</v>
      </c>
      <c r="T9" s="20">
        <v>-2460369</v>
      </c>
      <c r="U9" s="20">
        <v>67885</v>
      </c>
      <c r="V9" s="20">
        <v>-914410</v>
      </c>
      <c r="W9" s="20">
        <v>6852529</v>
      </c>
      <c r="X9" s="20"/>
      <c r="Y9" s="20">
        <v>6852529</v>
      </c>
      <c r="Z9" s="21"/>
      <c r="AA9" s="22"/>
    </row>
    <row r="10" spans="1:27" ht="12.75">
      <c r="A10" s="23" t="s">
        <v>37</v>
      </c>
      <c r="B10" s="17"/>
      <c r="C10" s="18">
        <v>-56044</v>
      </c>
      <c r="D10" s="18"/>
      <c r="E10" s="19"/>
      <c r="F10" s="20"/>
      <c r="G10" s="24">
        <v>-56044</v>
      </c>
      <c r="H10" s="24"/>
      <c r="I10" s="24"/>
      <c r="J10" s="20">
        <v>-56044</v>
      </c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>
        <v>-56044</v>
      </c>
      <c r="X10" s="20"/>
      <c r="Y10" s="24">
        <v>-56044</v>
      </c>
      <c r="Z10" s="25"/>
      <c r="AA10" s="26"/>
    </row>
    <row r="11" spans="1:27" ht="12.75">
      <c r="A11" s="23" t="s">
        <v>38</v>
      </c>
      <c r="B11" s="17"/>
      <c r="C11" s="18">
        <v>6446925</v>
      </c>
      <c r="D11" s="18"/>
      <c r="E11" s="19"/>
      <c r="F11" s="20"/>
      <c r="G11" s="20">
        <v>6258383</v>
      </c>
      <c r="H11" s="20">
        <v>-170937</v>
      </c>
      <c r="I11" s="20">
        <v>76253</v>
      </c>
      <c r="J11" s="20">
        <v>6163699</v>
      </c>
      <c r="K11" s="20">
        <v>28606</v>
      </c>
      <c r="L11" s="20">
        <v>-73762</v>
      </c>
      <c r="M11" s="20">
        <v>16362</v>
      </c>
      <c r="N11" s="20">
        <v>-28794</v>
      </c>
      <c r="O11" s="20">
        <v>-214399</v>
      </c>
      <c r="P11" s="20">
        <v>205753</v>
      </c>
      <c r="Q11" s="20">
        <v>331545</v>
      </c>
      <c r="R11" s="20">
        <v>322899</v>
      </c>
      <c r="S11" s="20">
        <v>-46811</v>
      </c>
      <c r="T11" s="20">
        <v>73419</v>
      </c>
      <c r="U11" s="20">
        <v>96330</v>
      </c>
      <c r="V11" s="20">
        <v>122938</v>
      </c>
      <c r="W11" s="20">
        <v>6580742</v>
      </c>
      <c r="X11" s="20"/>
      <c r="Y11" s="20">
        <v>6580742</v>
      </c>
      <c r="Z11" s="21"/>
      <c r="AA11" s="22"/>
    </row>
    <row r="12" spans="1:27" ht="12.75">
      <c r="A12" s="27" t="s">
        <v>39</v>
      </c>
      <c r="B12" s="28"/>
      <c r="C12" s="29">
        <f aca="true" t="shared" si="0" ref="C12:Y12">SUM(C6:C11)</f>
        <v>25936719</v>
      </c>
      <c r="D12" s="29">
        <f>SUM(D6:D11)</f>
        <v>0</v>
      </c>
      <c r="E12" s="30">
        <f t="shared" si="0"/>
        <v>-23555635</v>
      </c>
      <c r="F12" s="31">
        <f t="shared" si="0"/>
        <v>-23555635</v>
      </c>
      <c r="G12" s="31">
        <f t="shared" si="0"/>
        <v>58534533</v>
      </c>
      <c r="H12" s="31">
        <f t="shared" si="0"/>
        <v>-7004156</v>
      </c>
      <c r="I12" s="31">
        <f t="shared" si="0"/>
        <v>-7922418</v>
      </c>
      <c r="J12" s="31">
        <f t="shared" si="0"/>
        <v>43607959</v>
      </c>
      <c r="K12" s="31">
        <f t="shared" si="0"/>
        <v>4281343</v>
      </c>
      <c r="L12" s="31">
        <f t="shared" si="0"/>
        <v>365035</v>
      </c>
      <c r="M12" s="31">
        <f t="shared" si="0"/>
        <v>182630</v>
      </c>
      <c r="N12" s="31">
        <f t="shared" si="0"/>
        <v>4829008</v>
      </c>
      <c r="O12" s="31">
        <f t="shared" si="0"/>
        <v>2982955</v>
      </c>
      <c r="P12" s="31">
        <f t="shared" si="0"/>
        <v>-1824626</v>
      </c>
      <c r="Q12" s="31">
        <f t="shared" si="0"/>
        <v>6723061</v>
      </c>
      <c r="R12" s="31">
        <f t="shared" si="0"/>
        <v>7881390</v>
      </c>
      <c r="S12" s="31">
        <f t="shared" si="0"/>
        <v>-2017413</v>
      </c>
      <c r="T12" s="31">
        <f t="shared" si="0"/>
        <v>-5310851</v>
      </c>
      <c r="U12" s="31">
        <f t="shared" si="0"/>
        <v>10232144</v>
      </c>
      <c r="V12" s="31">
        <f t="shared" si="0"/>
        <v>2903880</v>
      </c>
      <c r="W12" s="31">
        <f t="shared" si="0"/>
        <v>59222237</v>
      </c>
      <c r="X12" s="31">
        <f t="shared" si="0"/>
        <v>-23555635</v>
      </c>
      <c r="Y12" s="31">
        <f t="shared" si="0"/>
        <v>82777872</v>
      </c>
      <c r="Z12" s="32">
        <f>+IF(X12&lt;&gt;0,+(Y12/X12)*100,0)</f>
        <v>-351.4143091451366</v>
      </c>
      <c r="AA12" s="33">
        <f>SUM(AA6:AA11)</f>
        <v>-23555635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>
        <v>7063985</v>
      </c>
      <c r="D15" s="18"/>
      <c r="E15" s="19"/>
      <c r="F15" s="20"/>
      <c r="G15" s="20">
        <v>7012864</v>
      </c>
      <c r="H15" s="20">
        <v>-909</v>
      </c>
      <c r="I15" s="20">
        <v>-909</v>
      </c>
      <c r="J15" s="20">
        <v>7011046</v>
      </c>
      <c r="K15" s="20">
        <v>-909</v>
      </c>
      <c r="L15" s="20">
        <v>-909</v>
      </c>
      <c r="M15" s="20">
        <v>-909</v>
      </c>
      <c r="N15" s="20">
        <v>-2727</v>
      </c>
      <c r="O15" s="20">
        <v>-909</v>
      </c>
      <c r="P15" s="20">
        <v>-909</v>
      </c>
      <c r="Q15" s="20">
        <v>-909</v>
      </c>
      <c r="R15" s="20">
        <v>-2727</v>
      </c>
      <c r="S15" s="20">
        <v>-909</v>
      </c>
      <c r="T15" s="20">
        <v>-909</v>
      </c>
      <c r="U15" s="20">
        <v>-909</v>
      </c>
      <c r="V15" s="20">
        <v>-2727</v>
      </c>
      <c r="W15" s="20">
        <v>7002865</v>
      </c>
      <c r="X15" s="20"/>
      <c r="Y15" s="20">
        <v>7002865</v>
      </c>
      <c r="Z15" s="21"/>
      <c r="AA15" s="22"/>
    </row>
    <row r="16" spans="1:27" ht="12.75">
      <c r="A16" s="23" t="s">
        <v>42</v>
      </c>
      <c r="B16" s="17"/>
      <c r="C16" s="18">
        <v>37900222</v>
      </c>
      <c r="D16" s="18"/>
      <c r="E16" s="19"/>
      <c r="F16" s="20"/>
      <c r="G16" s="24">
        <v>47972756</v>
      </c>
      <c r="H16" s="24">
        <v>192011</v>
      </c>
      <c r="I16" s="24">
        <v>149984</v>
      </c>
      <c r="J16" s="20">
        <v>48314751</v>
      </c>
      <c r="K16" s="24">
        <v>-7109119</v>
      </c>
      <c r="L16" s="24">
        <v>149537</v>
      </c>
      <c r="M16" s="20">
        <v>10514769</v>
      </c>
      <c r="N16" s="24">
        <v>3555187</v>
      </c>
      <c r="O16" s="24">
        <v>-2715306</v>
      </c>
      <c r="P16" s="24">
        <v>190590</v>
      </c>
      <c r="Q16" s="20">
        <v>166950</v>
      </c>
      <c r="R16" s="24">
        <v>-2357766</v>
      </c>
      <c r="S16" s="24">
        <v>100574</v>
      </c>
      <c r="T16" s="20">
        <v>180181</v>
      </c>
      <c r="U16" s="24">
        <v>-16838052</v>
      </c>
      <c r="V16" s="24">
        <v>-16557297</v>
      </c>
      <c r="W16" s="24">
        <v>32954875</v>
      </c>
      <c r="X16" s="20"/>
      <c r="Y16" s="24">
        <v>32954875</v>
      </c>
      <c r="Z16" s="25"/>
      <c r="AA16" s="26"/>
    </row>
    <row r="17" spans="1:27" ht="12.75">
      <c r="A17" s="23" t="s">
        <v>43</v>
      </c>
      <c r="B17" s="17"/>
      <c r="C17" s="18">
        <v>56937000</v>
      </c>
      <c r="D17" s="18"/>
      <c r="E17" s="19"/>
      <c r="F17" s="20"/>
      <c r="G17" s="20">
        <v>46528000</v>
      </c>
      <c r="H17" s="20"/>
      <c r="I17" s="20"/>
      <c r="J17" s="20">
        <v>46528000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>
        <v>46528000</v>
      </c>
      <c r="X17" s="20"/>
      <c r="Y17" s="20">
        <v>46528000</v>
      </c>
      <c r="Z17" s="21"/>
      <c r="AA17" s="22"/>
    </row>
    <row r="18" spans="1:27" ht="12.7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>
        <v>309475667</v>
      </c>
      <c r="D19" s="18"/>
      <c r="E19" s="19">
        <v>23555635</v>
      </c>
      <c r="F19" s="20">
        <v>23058686</v>
      </c>
      <c r="G19" s="20">
        <v>328460457</v>
      </c>
      <c r="H19" s="20">
        <v>1783231</v>
      </c>
      <c r="I19" s="20">
        <v>40319</v>
      </c>
      <c r="J19" s="20">
        <v>330284007</v>
      </c>
      <c r="K19" s="20">
        <v>373499</v>
      </c>
      <c r="L19" s="20">
        <v>424068</v>
      </c>
      <c r="M19" s="20">
        <v>620916</v>
      </c>
      <c r="N19" s="20">
        <v>1418483</v>
      </c>
      <c r="O19" s="20">
        <v>840790</v>
      </c>
      <c r="P19" s="20">
        <v>668970</v>
      </c>
      <c r="Q19" s="20">
        <v>3380751</v>
      </c>
      <c r="R19" s="20">
        <v>4890511</v>
      </c>
      <c r="S19" s="20">
        <v>310320</v>
      </c>
      <c r="T19" s="20">
        <v>557172</v>
      </c>
      <c r="U19" s="20">
        <v>3243832</v>
      </c>
      <c r="V19" s="20">
        <v>4111324</v>
      </c>
      <c r="W19" s="20">
        <v>340704325</v>
      </c>
      <c r="X19" s="20">
        <v>23058686</v>
      </c>
      <c r="Y19" s="20">
        <v>317645639</v>
      </c>
      <c r="Z19" s="21">
        <v>1377.55</v>
      </c>
      <c r="AA19" s="22">
        <v>23058686</v>
      </c>
    </row>
    <row r="20" spans="1:27" ht="12.75">
      <c r="A20" s="23"/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46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2.75">
      <c r="A22" s="23" t="s">
        <v>47</v>
      </c>
      <c r="B22" s="17"/>
      <c r="C22" s="18">
        <v>115513</v>
      </c>
      <c r="D22" s="18"/>
      <c r="E22" s="19"/>
      <c r="F22" s="20"/>
      <c r="G22" s="20">
        <v>101206</v>
      </c>
      <c r="H22" s="20"/>
      <c r="I22" s="20"/>
      <c r="J22" s="20">
        <v>101206</v>
      </c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>
        <v>101206</v>
      </c>
      <c r="X22" s="20"/>
      <c r="Y22" s="20">
        <v>101206</v>
      </c>
      <c r="Z22" s="21"/>
      <c r="AA22" s="22"/>
    </row>
    <row r="23" spans="1:27" ht="12.75">
      <c r="A23" s="23" t="s">
        <v>48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2.75">
      <c r="A24" s="27" t="s">
        <v>49</v>
      </c>
      <c r="B24" s="35"/>
      <c r="C24" s="29">
        <f aca="true" t="shared" si="1" ref="C24:Y24">SUM(C15:C23)</f>
        <v>411492387</v>
      </c>
      <c r="D24" s="29">
        <f>SUM(D15:D23)</f>
        <v>0</v>
      </c>
      <c r="E24" s="36">
        <f t="shared" si="1"/>
        <v>23555635</v>
      </c>
      <c r="F24" s="37">
        <f t="shared" si="1"/>
        <v>23058686</v>
      </c>
      <c r="G24" s="37">
        <f t="shared" si="1"/>
        <v>430075283</v>
      </c>
      <c r="H24" s="37">
        <f t="shared" si="1"/>
        <v>1974333</v>
      </c>
      <c r="I24" s="37">
        <f t="shared" si="1"/>
        <v>189394</v>
      </c>
      <c r="J24" s="37">
        <f t="shared" si="1"/>
        <v>432239010</v>
      </c>
      <c r="K24" s="37">
        <f t="shared" si="1"/>
        <v>-6736529</v>
      </c>
      <c r="L24" s="37">
        <f t="shared" si="1"/>
        <v>572696</v>
      </c>
      <c r="M24" s="37">
        <f t="shared" si="1"/>
        <v>11134776</v>
      </c>
      <c r="N24" s="37">
        <f t="shared" si="1"/>
        <v>4970943</v>
      </c>
      <c r="O24" s="37">
        <f t="shared" si="1"/>
        <v>-1875425</v>
      </c>
      <c r="P24" s="37">
        <f t="shared" si="1"/>
        <v>858651</v>
      </c>
      <c r="Q24" s="37">
        <f t="shared" si="1"/>
        <v>3546792</v>
      </c>
      <c r="R24" s="37">
        <f t="shared" si="1"/>
        <v>2530018</v>
      </c>
      <c r="S24" s="37">
        <f t="shared" si="1"/>
        <v>409985</v>
      </c>
      <c r="T24" s="37">
        <f t="shared" si="1"/>
        <v>736444</v>
      </c>
      <c r="U24" s="37">
        <f t="shared" si="1"/>
        <v>-13595129</v>
      </c>
      <c r="V24" s="37">
        <f t="shared" si="1"/>
        <v>-12448700</v>
      </c>
      <c r="W24" s="37">
        <f t="shared" si="1"/>
        <v>427291271</v>
      </c>
      <c r="X24" s="37">
        <f t="shared" si="1"/>
        <v>23058686</v>
      </c>
      <c r="Y24" s="37">
        <f t="shared" si="1"/>
        <v>404232585</v>
      </c>
      <c r="Z24" s="38">
        <f>+IF(X24&lt;&gt;0,+(Y24/X24)*100,0)</f>
        <v>1753.059931515612</v>
      </c>
      <c r="AA24" s="39">
        <f>SUM(AA15:AA23)</f>
        <v>23058686</v>
      </c>
    </row>
    <row r="25" spans="1:27" ht="12.75">
      <c r="A25" s="27" t="s">
        <v>50</v>
      </c>
      <c r="B25" s="28"/>
      <c r="C25" s="29">
        <f aca="true" t="shared" si="2" ref="C25:Y25">+C12+C24</f>
        <v>437429106</v>
      </c>
      <c r="D25" s="29">
        <f>+D12+D24</f>
        <v>0</v>
      </c>
      <c r="E25" s="30">
        <f t="shared" si="2"/>
        <v>0</v>
      </c>
      <c r="F25" s="31">
        <f t="shared" si="2"/>
        <v>-496949</v>
      </c>
      <c r="G25" s="31">
        <f t="shared" si="2"/>
        <v>488609816</v>
      </c>
      <c r="H25" s="31">
        <f t="shared" si="2"/>
        <v>-5029823</v>
      </c>
      <c r="I25" s="31">
        <f t="shared" si="2"/>
        <v>-7733024</v>
      </c>
      <c r="J25" s="31">
        <f t="shared" si="2"/>
        <v>475846969</v>
      </c>
      <c r="K25" s="31">
        <f t="shared" si="2"/>
        <v>-2455186</v>
      </c>
      <c r="L25" s="31">
        <f t="shared" si="2"/>
        <v>937731</v>
      </c>
      <c r="M25" s="31">
        <f t="shared" si="2"/>
        <v>11317406</v>
      </c>
      <c r="N25" s="31">
        <f t="shared" si="2"/>
        <v>9799951</v>
      </c>
      <c r="O25" s="31">
        <f t="shared" si="2"/>
        <v>1107530</v>
      </c>
      <c r="P25" s="31">
        <f t="shared" si="2"/>
        <v>-965975</v>
      </c>
      <c r="Q25" s="31">
        <f t="shared" si="2"/>
        <v>10269853</v>
      </c>
      <c r="R25" s="31">
        <f t="shared" si="2"/>
        <v>10411408</v>
      </c>
      <c r="S25" s="31">
        <f t="shared" si="2"/>
        <v>-1607428</v>
      </c>
      <c r="T25" s="31">
        <f t="shared" si="2"/>
        <v>-4574407</v>
      </c>
      <c r="U25" s="31">
        <f t="shared" si="2"/>
        <v>-3362985</v>
      </c>
      <c r="V25" s="31">
        <f t="shared" si="2"/>
        <v>-9544820</v>
      </c>
      <c r="W25" s="31">
        <f t="shared" si="2"/>
        <v>486513508</v>
      </c>
      <c r="X25" s="31">
        <f t="shared" si="2"/>
        <v>-496949</v>
      </c>
      <c r="Y25" s="31">
        <f t="shared" si="2"/>
        <v>487010457</v>
      </c>
      <c r="Z25" s="32">
        <f>+IF(X25&lt;&gt;0,+(Y25/X25)*100,0)</f>
        <v>-98000.08793658907</v>
      </c>
      <c r="AA25" s="33">
        <f>+AA12+AA24</f>
        <v>-496949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51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52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53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54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2.75">
      <c r="A31" s="23" t="s">
        <v>55</v>
      </c>
      <c r="B31" s="17"/>
      <c r="C31" s="18">
        <v>5130531</v>
      </c>
      <c r="D31" s="18"/>
      <c r="E31" s="19"/>
      <c r="F31" s="20"/>
      <c r="G31" s="20">
        <v>5302131</v>
      </c>
      <c r="H31" s="20">
        <v>19441</v>
      </c>
      <c r="I31" s="20">
        <v>4550</v>
      </c>
      <c r="J31" s="20">
        <v>5326122</v>
      </c>
      <c r="K31" s="20">
        <v>23449</v>
      </c>
      <c r="L31" s="20">
        <v>-51671</v>
      </c>
      <c r="M31" s="20">
        <v>-8770</v>
      </c>
      <c r="N31" s="20">
        <v>-36992</v>
      </c>
      <c r="O31" s="20">
        <v>-40170</v>
      </c>
      <c r="P31" s="20">
        <v>17501</v>
      </c>
      <c r="Q31" s="20">
        <v>-4300</v>
      </c>
      <c r="R31" s="20">
        <v>-26969</v>
      </c>
      <c r="S31" s="20">
        <v>800</v>
      </c>
      <c r="T31" s="20">
        <v>2291</v>
      </c>
      <c r="U31" s="20">
        <v>-7600</v>
      </c>
      <c r="V31" s="20">
        <v>-4509</v>
      </c>
      <c r="W31" s="20">
        <v>5257652</v>
      </c>
      <c r="X31" s="20"/>
      <c r="Y31" s="20">
        <v>5257652</v>
      </c>
      <c r="Z31" s="21"/>
      <c r="AA31" s="22"/>
    </row>
    <row r="32" spans="1:27" ht="12.75">
      <c r="A32" s="23" t="s">
        <v>56</v>
      </c>
      <c r="B32" s="17"/>
      <c r="C32" s="18">
        <v>48468130</v>
      </c>
      <c r="D32" s="18"/>
      <c r="E32" s="19"/>
      <c r="F32" s="20"/>
      <c r="G32" s="20">
        <v>40250159</v>
      </c>
      <c r="H32" s="20">
        <v>-1710314</v>
      </c>
      <c r="I32" s="20">
        <v>3006790</v>
      </c>
      <c r="J32" s="20">
        <v>41546635</v>
      </c>
      <c r="K32" s="20">
        <v>2088053</v>
      </c>
      <c r="L32" s="20">
        <v>2256256</v>
      </c>
      <c r="M32" s="20">
        <v>-7822562</v>
      </c>
      <c r="N32" s="20">
        <v>-3478253</v>
      </c>
      <c r="O32" s="20">
        <v>10861398</v>
      </c>
      <c r="P32" s="20">
        <v>-4331681</v>
      </c>
      <c r="Q32" s="20">
        <v>3878219</v>
      </c>
      <c r="R32" s="20">
        <v>10407936</v>
      </c>
      <c r="S32" s="20">
        <v>-2901672</v>
      </c>
      <c r="T32" s="20">
        <v>-500253</v>
      </c>
      <c r="U32" s="20">
        <v>-1104364</v>
      </c>
      <c r="V32" s="20">
        <v>-4506289</v>
      </c>
      <c r="W32" s="20">
        <v>43970029</v>
      </c>
      <c r="X32" s="20"/>
      <c r="Y32" s="20">
        <v>43970029</v>
      </c>
      <c r="Z32" s="21"/>
      <c r="AA32" s="22"/>
    </row>
    <row r="33" spans="1:27" ht="12.75">
      <c r="A33" s="23" t="s">
        <v>57</v>
      </c>
      <c r="B33" s="17"/>
      <c r="C33" s="18">
        <v>5255021</v>
      </c>
      <c r="D33" s="18"/>
      <c r="E33" s="19"/>
      <c r="F33" s="20"/>
      <c r="G33" s="20">
        <v>5003556</v>
      </c>
      <c r="H33" s="20">
        <v>-4780</v>
      </c>
      <c r="I33" s="20">
        <v>-15971</v>
      </c>
      <c r="J33" s="20">
        <v>4982805</v>
      </c>
      <c r="K33" s="20">
        <v>-32079</v>
      </c>
      <c r="L33" s="20">
        <v>-6194</v>
      </c>
      <c r="M33" s="20">
        <v>-2204</v>
      </c>
      <c r="N33" s="20">
        <v>-40477</v>
      </c>
      <c r="O33" s="20">
        <v>-19429</v>
      </c>
      <c r="P33" s="20">
        <v>-28596</v>
      </c>
      <c r="Q33" s="20">
        <v>-26455</v>
      </c>
      <c r="R33" s="20">
        <v>-74480</v>
      </c>
      <c r="S33" s="20"/>
      <c r="T33" s="20"/>
      <c r="U33" s="20">
        <v>-19945</v>
      </c>
      <c r="V33" s="20">
        <v>-19945</v>
      </c>
      <c r="W33" s="20">
        <v>4847903</v>
      </c>
      <c r="X33" s="20"/>
      <c r="Y33" s="20">
        <v>4847903</v>
      </c>
      <c r="Z33" s="21"/>
      <c r="AA33" s="22"/>
    </row>
    <row r="34" spans="1:27" ht="12.75">
      <c r="A34" s="27" t="s">
        <v>58</v>
      </c>
      <c r="B34" s="28"/>
      <c r="C34" s="29">
        <f aca="true" t="shared" si="3" ref="C34:Y34">SUM(C29:C33)</f>
        <v>58853682</v>
      </c>
      <c r="D34" s="29">
        <f>SUM(D29:D33)</f>
        <v>0</v>
      </c>
      <c r="E34" s="30">
        <f t="shared" si="3"/>
        <v>0</v>
      </c>
      <c r="F34" s="31">
        <f t="shared" si="3"/>
        <v>0</v>
      </c>
      <c r="G34" s="31">
        <f t="shared" si="3"/>
        <v>50555846</v>
      </c>
      <c r="H34" s="31">
        <f t="shared" si="3"/>
        <v>-1695653</v>
      </c>
      <c r="I34" s="31">
        <f t="shared" si="3"/>
        <v>2995369</v>
      </c>
      <c r="J34" s="31">
        <f t="shared" si="3"/>
        <v>51855562</v>
      </c>
      <c r="K34" s="31">
        <f t="shared" si="3"/>
        <v>2079423</v>
      </c>
      <c r="L34" s="31">
        <f t="shared" si="3"/>
        <v>2198391</v>
      </c>
      <c r="M34" s="31">
        <f t="shared" si="3"/>
        <v>-7833536</v>
      </c>
      <c r="N34" s="31">
        <f t="shared" si="3"/>
        <v>-3555722</v>
      </c>
      <c r="O34" s="31">
        <f t="shared" si="3"/>
        <v>10801799</v>
      </c>
      <c r="P34" s="31">
        <f t="shared" si="3"/>
        <v>-4342776</v>
      </c>
      <c r="Q34" s="31">
        <f t="shared" si="3"/>
        <v>3847464</v>
      </c>
      <c r="R34" s="31">
        <f t="shared" si="3"/>
        <v>10306487</v>
      </c>
      <c r="S34" s="31">
        <f t="shared" si="3"/>
        <v>-2900872</v>
      </c>
      <c r="T34" s="31">
        <f t="shared" si="3"/>
        <v>-497962</v>
      </c>
      <c r="U34" s="31">
        <f t="shared" si="3"/>
        <v>-1131909</v>
      </c>
      <c r="V34" s="31">
        <f t="shared" si="3"/>
        <v>-4530743</v>
      </c>
      <c r="W34" s="31">
        <f t="shared" si="3"/>
        <v>54075584</v>
      </c>
      <c r="X34" s="31">
        <f t="shared" si="3"/>
        <v>0</v>
      </c>
      <c r="Y34" s="31">
        <f t="shared" si="3"/>
        <v>54075584</v>
      </c>
      <c r="Z34" s="32">
        <f>+IF(X34&lt;&gt;0,+(Y34/X34)*100,0)</f>
        <v>0</v>
      </c>
      <c r="AA34" s="33">
        <f>SUM(AA29:AA33)</f>
        <v>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59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60</v>
      </c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2.75">
      <c r="A38" s="23" t="s">
        <v>57</v>
      </c>
      <c r="B38" s="17"/>
      <c r="C38" s="18">
        <v>61486037</v>
      </c>
      <c r="D38" s="18"/>
      <c r="E38" s="19"/>
      <c r="F38" s="20"/>
      <c r="G38" s="20">
        <v>59498680</v>
      </c>
      <c r="H38" s="20"/>
      <c r="I38" s="20"/>
      <c r="J38" s="20">
        <v>59498680</v>
      </c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>
        <v>59498680</v>
      </c>
      <c r="X38" s="20"/>
      <c r="Y38" s="20">
        <v>59498680</v>
      </c>
      <c r="Z38" s="21"/>
      <c r="AA38" s="22"/>
    </row>
    <row r="39" spans="1:27" ht="12.75">
      <c r="A39" s="27" t="s">
        <v>61</v>
      </c>
      <c r="B39" s="35"/>
      <c r="C39" s="29">
        <f aca="true" t="shared" si="4" ref="C39:Y39">SUM(C37:C38)</f>
        <v>61486037</v>
      </c>
      <c r="D39" s="29">
        <f>SUM(D37:D38)</f>
        <v>0</v>
      </c>
      <c r="E39" s="36">
        <f t="shared" si="4"/>
        <v>0</v>
      </c>
      <c r="F39" s="37">
        <f t="shared" si="4"/>
        <v>0</v>
      </c>
      <c r="G39" s="37">
        <f t="shared" si="4"/>
        <v>59498680</v>
      </c>
      <c r="H39" s="37">
        <f t="shared" si="4"/>
        <v>0</v>
      </c>
      <c r="I39" s="37">
        <f t="shared" si="4"/>
        <v>0</v>
      </c>
      <c r="J39" s="37">
        <f t="shared" si="4"/>
        <v>59498680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59498680</v>
      </c>
      <c r="X39" s="37">
        <f t="shared" si="4"/>
        <v>0</v>
      </c>
      <c r="Y39" s="37">
        <f t="shared" si="4"/>
        <v>59498680</v>
      </c>
      <c r="Z39" s="38">
        <f>+IF(X39&lt;&gt;0,+(Y39/X39)*100,0)</f>
        <v>0</v>
      </c>
      <c r="AA39" s="39">
        <f>SUM(AA37:AA38)</f>
        <v>0</v>
      </c>
    </row>
    <row r="40" spans="1:27" ht="12.75">
      <c r="A40" s="27" t="s">
        <v>62</v>
      </c>
      <c r="B40" s="28"/>
      <c r="C40" s="29">
        <f aca="true" t="shared" si="5" ref="C40:Y40">+C34+C39</f>
        <v>120339719</v>
      </c>
      <c r="D40" s="29">
        <f>+D34+D39</f>
        <v>0</v>
      </c>
      <c r="E40" s="30">
        <f t="shared" si="5"/>
        <v>0</v>
      </c>
      <c r="F40" s="31">
        <f t="shared" si="5"/>
        <v>0</v>
      </c>
      <c r="G40" s="31">
        <f t="shared" si="5"/>
        <v>110054526</v>
      </c>
      <c r="H40" s="31">
        <f t="shared" si="5"/>
        <v>-1695653</v>
      </c>
      <c r="I40" s="31">
        <f t="shared" si="5"/>
        <v>2995369</v>
      </c>
      <c r="J40" s="31">
        <f t="shared" si="5"/>
        <v>111354242</v>
      </c>
      <c r="K40" s="31">
        <f t="shared" si="5"/>
        <v>2079423</v>
      </c>
      <c r="L40" s="31">
        <f t="shared" si="5"/>
        <v>2198391</v>
      </c>
      <c r="M40" s="31">
        <f t="shared" si="5"/>
        <v>-7833536</v>
      </c>
      <c r="N40" s="31">
        <f t="shared" si="5"/>
        <v>-3555722</v>
      </c>
      <c r="O40" s="31">
        <f t="shared" si="5"/>
        <v>10801799</v>
      </c>
      <c r="P40" s="31">
        <f t="shared" si="5"/>
        <v>-4342776</v>
      </c>
      <c r="Q40" s="31">
        <f t="shared" si="5"/>
        <v>3847464</v>
      </c>
      <c r="R40" s="31">
        <f t="shared" si="5"/>
        <v>10306487</v>
      </c>
      <c r="S40" s="31">
        <f t="shared" si="5"/>
        <v>-2900872</v>
      </c>
      <c r="T40" s="31">
        <f t="shared" si="5"/>
        <v>-497962</v>
      </c>
      <c r="U40" s="31">
        <f t="shared" si="5"/>
        <v>-1131909</v>
      </c>
      <c r="V40" s="31">
        <f t="shared" si="5"/>
        <v>-4530743</v>
      </c>
      <c r="W40" s="31">
        <f t="shared" si="5"/>
        <v>113574264</v>
      </c>
      <c r="X40" s="31">
        <f t="shared" si="5"/>
        <v>0</v>
      </c>
      <c r="Y40" s="31">
        <f t="shared" si="5"/>
        <v>113574264</v>
      </c>
      <c r="Z40" s="32">
        <f>+IF(X40&lt;&gt;0,+(Y40/X40)*100,0)</f>
        <v>0</v>
      </c>
      <c r="AA40" s="33">
        <f>+AA34+AA39</f>
        <v>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317089387</v>
      </c>
      <c r="D42" s="43">
        <f>+D25-D40</f>
        <v>0</v>
      </c>
      <c r="E42" s="44">
        <f t="shared" si="6"/>
        <v>0</v>
      </c>
      <c r="F42" s="45">
        <f t="shared" si="6"/>
        <v>-496949</v>
      </c>
      <c r="G42" s="45">
        <f t="shared" si="6"/>
        <v>378555290</v>
      </c>
      <c r="H42" s="45">
        <f t="shared" si="6"/>
        <v>-3334170</v>
      </c>
      <c r="I42" s="45">
        <f t="shared" si="6"/>
        <v>-10728393</v>
      </c>
      <c r="J42" s="45">
        <f t="shared" si="6"/>
        <v>364492727</v>
      </c>
      <c r="K42" s="45">
        <f t="shared" si="6"/>
        <v>-4534609</v>
      </c>
      <c r="L42" s="45">
        <f t="shared" si="6"/>
        <v>-1260660</v>
      </c>
      <c r="M42" s="45">
        <f t="shared" si="6"/>
        <v>19150942</v>
      </c>
      <c r="N42" s="45">
        <f t="shared" si="6"/>
        <v>13355673</v>
      </c>
      <c r="O42" s="45">
        <f t="shared" si="6"/>
        <v>-9694269</v>
      </c>
      <c r="P42" s="45">
        <f t="shared" si="6"/>
        <v>3376801</v>
      </c>
      <c r="Q42" s="45">
        <f t="shared" si="6"/>
        <v>6422389</v>
      </c>
      <c r="R42" s="45">
        <f t="shared" si="6"/>
        <v>104921</v>
      </c>
      <c r="S42" s="45">
        <f t="shared" si="6"/>
        <v>1293444</v>
      </c>
      <c r="T42" s="45">
        <f t="shared" si="6"/>
        <v>-4076445</v>
      </c>
      <c r="U42" s="45">
        <f t="shared" si="6"/>
        <v>-2231076</v>
      </c>
      <c r="V42" s="45">
        <f t="shared" si="6"/>
        <v>-5014077</v>
      </c>
      <c r="W42" s="45">
        <f t="shared" si="6"/>
        <v>372939244</v>
      </c>
      <c r="X42" s="45">
        <f t="shared" si="6"/>
        <v>-496949</v>
      </c>
      <c r="Y42" s="45">
        <f t="shared" si="6"/>
        <v>373436193</v>
      </c>
      <c r="Z42" s="46">
        <f>+IF(X42&lt;&gt;0,+(Y42/X42)*100,0)</f>
        <v>-75145.7781381993</v>
      </c>
      <c r="AA42" s="47">
        <f>+AA25-AA40</f>
        <v>-496949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295889906</v>
      </c>
      <c r="D45" s="18"/>
      <c r="E45" s="19">
        <v>-6518481</v>
      </c>
      <c r="F45" s="20">
        <v>-6518481</v>
      </c>
      <c r="G45" s="20">
        <v>332688880</v>
      </c>
      <c r="H45" s="20">
        <v>-361</v>
      </c>
      <c r="I45" s="20">
        <v>-46842</v>
      </c>
      <c r="J45" s="20">
        <v>332641677</v>
      </c>
      <c r="K45" s="20">
        <v>-1148</v>
      </c>
      <c r="L45" s="20">
        <v>-3624</v>
      </c>
      <c r="M45" s="20"/>
      <c r="N45" s="20">
        <v>-4772</v>
      </c>
      <c r="O45" s="20"/>
      <c r="P45" s="20">
        <v>-1592</v>
      </c>
      <c r="Q45" s="20"/>
      <c r="R45" s="20">
        <v>-1592</v>
      </c>
      <c r="S45" s="20"/>
      <c r="T45" s="20"/>
      <c r="U45" s="20">
        <v>-8027</v>
      </c>
      <c r="V45" s="20">
        <v>-8027</v>
      </c>
      <c r="W45" s="20">
        <v>332627286</v>
      </c>
      <c r="X45" s="20">
        <v>-6518481</v>
      </c>
      <c r="Y45" s="20">
        <v>339145767</v>
      </c>
      <c r="Z45" s="48">
        <v>-5202.83</v>
      </c>
      <c r="AA45" s="22">
        <v>-6518481</v>
      </c>
    </row>
    <row r="46" spans="1:27" ht="12.75">
      <c r="A46" s="23" t="s">
        <v>67</v>
      </c>
      <c r="B46" s="17"/>
      <c r="C46" s="18">
        <v>5598204</v>
      </c>
      <c r="D46" s="18"/>
      <c r="E46" s="19"/>
      <c r="F46" s="20"/>
      <c r="G46" s="20">
        <v>5526463</v>
      </c>
      <c r="H46" s="20">
        <v>2334</v>
      </c>
      <c r="I46" s="20">
        <v>2345</v>
      </c>
      <c r="J46" s="20">
        <v>5531142</v>
      </c>
      <c r="K46" s="20">
        <v>2279</v>
      </c>
      <c r="L46" s="20">
        <v>2366</v>
      </c>
      <c r="M46" s="20"/>
      <c r="N46" s="20">
        <v>4645</v>
      </c>
      <c r="O46" s="20">
        <v>4662</v>
      </c>
      <c r="P46" s="20">
        <v>2213</v>
      </c>
      <c r="Q46" s="20">
        <v>2165</v>
      </c>
      <c r="R46" s="20">
        <v>9040</v>
      </c>
      <c r="S46" s="20">
        <v>1728</v>
      </c>
      <c r="T46" s="20">
        <v>1355</v>
      </c>
      <c r="U46" s="20">
        <v>1194</v>
      </c>
      <c r="V46" s="20">
        <v>4277</v>
      </c>
      <c r="W46" s="20">
        <v>5549104</v>
      </c>
      <c r="X46" s="20"/>
      <c r="Y46" s="20">
        <v>5549104</v>
      </c>
      <c r="Z46" s="48"/>
      <c r="AA46" s="22"/>
    </row>
    <row r="47" spans="1:27" ht="12.75">
      <c r="A47" s="23"/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68</v>
      </c>
      <c r="B48" s="50" t="s">
        <v>64</v>
      </c>
      <c r="C48" s="51">
        <f aca="true" t="shared" si="7" ref="C48:Y48">SUM(C45:C47)</f>
        <v>301488110</v>
      </c>
      <c r="D48" s="51">
        <f>SUM(D45:D47)</f>
        <v>0</v>
      </c>
      <c r="E48" s="52">
        <f t="shared" si="7"/>
        <v>-6518481</v>
      </c>
      <c r="F48" s="53">
        <f t="shared" si="7"/>
        <v>-6518481</v>
      </c>
      <c r="G48" s="53">
        <f t="shared" si="7"/>
        <v>338215343</v>
      </c>
      <c r="H48" s="53">
        <f t="shared" si="7"/>
        <v>1973</v>
      </c>
      <c r="I48" s="53">
        <f t="shared" si="7"/>
        <v>-44497</v>
      </c>
      <c r="J48" s="53">
        <f t="shared" si="7"/>
        <v>338172819</v>
      </c>
      <c r="K48" s="53">
        <f t="shared" si="7"/>
        <v>1131</v>
      </c>
      <c r="L48" s="53">
        <f t="shared" si="7"/>
        <v>-1258</v>
      </c>
      <c r="M48" s="53">
        <f t="shared" si="7"/>
        <v>0</v>
      </c>
      <c r="N48" s="53">
        <f t="shared" si="7"/>
        <v>-127</v>
      </c>
      <c r="O48" s="53">
        <f t="shared" si="7"/>
        <v>4662</v>
      </c>
      <c r="P48" s="53">
        <f t="shared" si="7"/>
        <v>621</v>
      </c>
      <c r="Q48" s="53">
        <f t="shared" si="7"/>
        <v>2165</v>
      </c>
      <c r="R48" s="53">
        <f t="shared" si="7"/>
        <v>7448</v>
      </c>
      <c r="S48" s="53">
        <f t="shared" si="7"/>
        <v>1728</v>
      </c>
      <c r="T48" s="53">
        <f t="shared" si="7"/>
        <v>1355</v>
      </c>
      <c r="U48" s="53">
        <f t="shared" si="7"/>
        <v>-6833</v>
      </c>
      <c r="V48" s="53">
        <f t="shared" si="7"/>
        <v>-3750</v>
      </c>
      <c r="W48" s="53">
        <f t="shared" si="7"/>
        <v>338176390</v>
      </c>
      <c r="X48" s="53">
        <f t="shared" si="7"/>
        <v>-6518481</v>
      </c>
      <c r="Y48" s="53">
        <f t="shared" si="7"/>
        <v>344694871</v>
      </c>
      <c r="Z48" s="54">
        <f>+IF(X48&lt;&gt;0,+(Y48/X48)*100,0)</f>
        <v>-5287.963115946798</v>
      </c>
      <c r="AA48" s="55">
        <f>SUM(AA45:AA47)</f>
        <v>-6518481</v>
      </c>
    </row>
    <row r="49" spans="1:27" ht="12.75">
      <c r="A49" s="56" t="s">
        <v>123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124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125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7" t="s">
        <v>87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126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18295451</v>
      </c>
      <c r="D6" s="18"/>
      <c r="E6" s="19">
        <v>-29525855</v>
      </c>
      <c r="F6" s="20">
        <v>-208909357</v>
      </c>
      <c r="G6" s="20">
        <v>-17245107</v>
      </c>
      <c r="H6" s="20"/>
      <c r="I6" s="20"/>
      <c r="J6" s="20">
        <v>-17245107</v>
      </c>
      <c r="K6" s="20">
        <v>-644371</v>
      </c>
      <c r="L6" s="20">
        <v>-5188254</v>
      </c>
      <c r="M6" s="20">
        <v>-12585639</v>
      </c>
      <c r="N6" s="20">
        <v>-18418264</v>
      </c>
      <c r="O6" s="20">
        <v>72238476</v>
      </c>
      <c r="P6" s="20">
        <v>-42589878</v>
      </c>
      <c r="Q6" s="20">
        <v>-9749648</v>
      </c>
      <c r="R6" s="20">
        <v>19898950</v>
      </c>
      <c r="S6" s="20">
        <v>-25176926</v>
      </c>
      <c r="T6" s="20">
        <v>26606152</v>
      </c>
      <c r="U6" s="20">
        <v>-20197972</v>
      </c>
      <c r="V6" s="20">
        <v>-18768746</v>
      </c>
      <c r="W6" s="20">
        <v>-34533167</v>
      </c>
      <c r="X6" s="20">
        <v>-208909357</v>
      </c>
      <c r="Y6" s="20">
        <v>174376190</v>
      </c>
      <c r="Z6" s="21">
        <v>-83.47</v>
      </c>
      <c r="AA6" s="22">
        <v>-208909357</v>
      </c>
    </row>
    <row r="7" spans="1:27" ht="12.75">
      <c r="A7" s="23" t="s">
        <v>34</v>
      </c>
      <c r="B7" s="17"/>
      <c r="C7" s="18">
        <v>217984241</v>
      </c>
      <c r="D7" s="18"/>
      <c r="E7" s="19">
        <v>144178393</v>
      </c>
      <c r="F7" s="20">
        <v>396442755</v>
      </c>
      <c r="G7" s="20"/>
      <c r="H7" s="20"/>
      <c r="I7" s="20"/>
      <c r="J7" s="20"/>
      <c r="K7" s="20"/>
      <c r="L7" s="20"/>
      <c r="M7" s="20"/>
      <c r="N7" s="20"/>
      <c r="O7" s="20">
        <v>-30091634</v>
      </c>
      <c r="P7" s="20">
        <v>1681165</v>
      </c>
      <c r="Q7" s="20"/>
      <c r="R7" s="20">
        <v>-28410469</v>
      </c>
      <c r="S7" s="20">
        <v>2819424</v>
      </c>
      <c r="T7" s="20">
        <v>1228160</v>
      </c>
      <c r="U7" s="20">
        <v>1118475</v>
      </c>
      <c r="V7" s="20">
        <v>5166059</v>
      </c>
      <c r="W7" s="20">
        <v>-23244410</v>
      </c>
      <c r="X7" s="20">
        <v>396442755</v>
      </c>
      <c r="Y7" s="20">
        <v>-419687165</v>
      </c>
      <c r="Z7" s="21">
        <v>-105.86</v>
      </c>
      <c r="AA7" s="22">
        <v>396442755</v>
      </c>
    </row>
    <row r="8" spans="1:27" ht="12.75">
      <c r="A8" s="23" t="s">
        <v>35</v>
      </c>
      <c r="B8" s="17"/>
      <c r="C8" s="18">
        <v>33797279</v>
      </c>
      <c r="D8" s="18"/>
      <c r="E8" s="19">
        <v>45522717</v>
      </c>
      <c r="F8" s="20">
        <v>38151366</v>
      </c>
      <c r="G8" s="20">
        <v>5236738</v>
      </c>
      <c r="H8" s="20"/>
      <c r="I8" s="20"/>
      <c r="J8" s="20">
        <v>5236738</v>
      </c>
      <c r="K8" s="20"/>
      <c r="L8" s="20">
        <v>5304396</v>
      </c>
      <c r="M8" s="20">
        <v>10334326</v>
      </c>
      <c r="N8" s="20">
        <v>15638722</v>
      </c>
      <c r="O8" s="20">
        <v>6501478</v>
      </c>
      <c r="P8" s="20">
        <v>-5643409</v>
      </c>
      <c r="Q8" s="20">
        <v>2648188</v>
      </c>
      <c r="R8" s="20">
        <v>3506257</v>
      </c>
      <c r="S8" s="20">
        <v>4822856</v>
      </c>
      <c r="T8" s="20">
        <v>-1500695</v>
      </c>
      <c r="U8" s="20">
        <v>-4651535</v>
      </c>
      <c r="V8" s="20">
        <v>-1329374</v>
      </c>
      <c r="W8" s="20">
        <v>23052343</v>
      </c>
      <c r="X8" s="20">
        <v>38151366</v>
      </c>
      <c r="Y8" s="20">
        <v>-15099023</v>
      </c>
      <c r="Z8" s="21">
        <v>-39.58</v>
      </c>
      <c r="AA8" s="22">
        <v>38151366</v>
      </c>
    </row>
    <row r="9" spans="1:27" ht="12.75">
      <c r="A9" s="23" t="s">
        <v>36</v>
      </c>
      <c r="B9" s="17"/>
      <c r="C9" s="18">
        <v>122831361</v>
      </c>
      <c r="D9" s="18"/>
      <c r="E9" s="19"/>
      <c r="F9" s="20">
        <v>35757414</v>
      </c>
      <c r="G9" s="20">
        <v>1636598</v>
      </c>
      <c r="H9" s="20"/>
      <c r="I9" s="20"/>
      <c r="J9" s="20">
        <v>1636598</v>
      </c>
      <c r="K9" s="20">
        <v>606697</v>
      </c>
      <c r="L9" s="20">
        <v>899813</v>
      </c>
      <c r="M9" s="20">
        <v>1069436</v>
      </c>
      <c r="N9" s="20">
        <v>2575946</v>
      </c>
      <c r="O9" s="20">
        <v>1320738</v>
      </c>
      <c r="P9" s="20">
        <v>-775668</v>
      </c>
      <c r="Q9" s="20">
        <v>1998964</v>
      </c>
      <c r="R9" s="20">
        <v>2544034</v>
      </c>
      <c r="S9" s="20">
        <v>1561717</v>
      </c>
      <c r="T9" s="20">
        <v>1016624</v>
      </c>
      <c r="U9" s="20">
        <v>-609298</v>
      </c>
      <c r="V9" s="20">
        <v>1969043</v>
      </c>
      <c r="W9" s="20">
        <v>8725621</v>
      </c>
      <c r="X9" s="20">
        <v>35757414</v>
      </c>
      <c r="Y9" s="20">
        <v>-27031793</v>
      </c>
      <c r="Z9" s="21">
        <v>-75.6</v>
      </c>
      <c r="AA9" s="22">
        <v>35757414</v>
      </c>
    </row>
    <row r="10" spans="1:27" ht="12.75">
      <c r="A10" s="23" t="s">
        <v>37</v>
      </c>
      <c r="B10" s="17"/>
      <c r="C10" s="18">
        <v>2364247</v>
      </c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2.75">
      <c r="A11" s="23" t="s">
        <v>38</v>
      </c>
      <c r="B11" s="17"/>
      <c r="C11" s="18">
        <v>874272</v>
      </c>
      <c r="D11" s="18"/>
      <c r="E11" s="19">
        <v>5463125</v>
      </c>
      <c r="F11" s="20">
        <v>874272</v>
      </c>
      <c r="G11" s="20"/>
      <c r="H11" s="20"/>
      <c r="I11" s="20"/>
      <c r="J11" s="20"/>
      <c r="K11" s="20"/>
      <c r="L11" s="20"/>
      <c r="M11" s="20"/>
      <c r="N11" s="20"/>
      <c r="O11" s="20">
        <v>81465</v>
      </c>
      <c r="P11" s="20"/>
      <c r="Q11" s="20"/>
      <c r="R11" s="20">
        <v>81465</v>
      </c>
      <c r="S11" s="20"/>
      <c r="T11" s="20"/>
      <c r="U11" s="20">
        <v>-182838</v>
      </c>
      <c r="V11" s="20">
        <v>-182838</v>
      </c>
      <c r="W11" s="20">
        <v>-101373</v>
      </c>
      <c r="X11" s="20">
        <v>874272</v>
      </c>
      <c r="Y11" s="20">
        <v>-975645</v>
      </c>
      <c r="Z11" s="21">
        <v>-111.6</v>
      </c>
      <c r="AA11" s="22">
        <v>874272</v>
      </c>
    </row>
    <row r="12" spans="1:27" ht="12.75">
      <c r="A12" s="27" t="s">
        <v>39</v>
      </c>
      <c r="B12" s="28"/>
      <c r="C12" s="29">
        <f aca="true" t="shared" si="0" ref="C12:Y12">SUM(C6:C11)</f>
        <v>396146851</v>
      </c>
      <c r="D12" s="29">
        <f>SUM(D6:D11)</f>
        <v>0</v>
      </c>
      <c r="E12" s="30">
        <f t="shared" si="0"/>
        <v>165638380</v>
      </c>
      <c r="F12" s="31">
        <f t="shared" si="0"/>
        <v>262316450</v>
      </c>
      <c r="G12" s="31">
        <f t="shared" si="0"/>
        <v>-10371771</v>
      </c>
      <c r="H12" s="31">
        <f t="shared" si="0"/>
        <v>0</v>
      </c>
      <c r="I12" s="31">
        <f t="shared" si="0"/>
        <v>0</v>
      </c>
      <c r="J12" s="31">
        <f t="shared" si="0"/>
        <v>-10371771</v>
      </c>
      <c r="K12" s="31">
        <f t="shared" si="0"/>
        <v>-37674</v>
      </c>
      <c r="L12" s="31">
        <f t="shared" si="0"/>
        <v>1015955</v>
      </c>
      <c r="M12" s="31">
        <f t="shared" si="0"/>
        <v>-1181877</v>
      </c>
      <c r="N12" s="31">
        <f t="shared" si="0"/>
        <v>-203596</v>
      </c>
      <c r="O12" s="31">
        <f t="shared" si="0"/>
        <v>50050523</v>
      </c>
      <c r="P12" s="31">
        <f t="shared" si="0"/>
        <v>-47327790</v>
      </c>
      <c r="Q12" s="31">
        <f t="shared" si="0"/>
        <v>-5102496</v>
      </c>
      <c r="R12" s="31">
        <f t="shared" si="0"/>
        <v>-2379763</v>
      </c>
      <c r="S12" s="31">
        <f t="shared" si="0"/>
        <v>-15972929</v>
      </c>
      <c r="T12" s="31">
        <f t="shared" si="0"/>
        <v>27350241</v>
      </c>
      <c r="U12" s="31">
        <f t="shared" si="0"/>
        <v>-24523168</v>
      </c>
      <c r="V12" s="31">
        <f t="shared" si="0"/>
        <v>-13145856</v>
      </c>
      <c r="W12" s="31">
        <f t="shared" si="0"/>
        <v>-26100986</v>
      </c>
      <c r="X12" s="31">
        <f t="shared" si="0"/>
        <v>262316450</v>
      </c>
      <c r="Y12" s="31">
        <f t="shared" si="0"/>
        <v>-288417436</v>
      </c>
      <c r="Z12" s="32">
        <f>+IF(X12&lt;&gt;0,+(Y12/X12)*100,0)</f>
        <v>-109.9501903140272</v>
      </c>
      <c r="AA12" s="33">
        <f>SUM(AA6:AA11)</f>
        <v>262316450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2.7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2.75">
      <c r="A17" s="23" t="s">
        <v>43</v>
      </c>
      <c r="B17" s="17"/>
      <c r="C17" s="18">
        <v>-6119304</v>
      </c>
      <c r="D17" s="18"/>
      <c r="E17" s="19"/>
      <c r="F17" s="20">
        <v>749053</v>
      </c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>
        <v>749053</v>
      </c>
      <c r="Y17" s="20">
        <v>-749053</v>
      </c>
      <c r="Z17" s="21">
        <v>-100</v>
      </c>
      <c r="AA17" s="22">
        <v>749053</v>
      </c>
    </row>
    <row r="18" spans="1:27" ht="12.7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>
        <v>347643287</v>
      </c>
      <c r="D19" s="18"/>
      <c r="E19" s="19">
        <v>608003134</v>
      </c>
      <c r="F19" s="20">
        <v>422019917</v>
      </c>
      <c r="G19" s="20">
        <v>2749771</v>
      </c>
      <c r="H19" s="20"/>
      <c r="I19" s="20"/>
      <c r="J19" s="20">
        <v>2749771</v>
      </c>
      <c r="K19" s="20">
        <v>284220</v>
      </c>
      <c r="L19" s="20">
        <v>5230016</v>
      </c>
      <c r="M19" s="20">
        <v>3350339</v>
      </c>
      <c r="N19" s="20">
        <v>8864575</v>
      </c>
      <c r="O19" s="20">
        <v>609768</v>
      </c>
      <c r="P19" s="20">
        <v>8951721</v>
      </c>
      <c r="Q19" s="20">
        <v>4719497</v>
      </c>
      <c r="R19" s="20">
        <v>14280986</v>
      </c>
      <c r="S19" s="20">
        <v>3888612</v>
      </c>
      <c r="T19" s="20">
        <v>2754774</v>
      </c>
      <c r="U19" s="20">
        <v>27396089</v>
      </c>
      <c r="V19" s="20">
        <v>34039475</v>
      </c>
      <c r="W19" s="20">
        <v>59934807</v>
      </c>
      <c r="X19" s="20">
        <v>422019917</v>
      </c>
      <c r="Y19" s="20">
        <v>-362085110</v>
      </c>
      <c r="Z19" s="21">
        <v>-85.8</v>
      </c>
      <c r="AA19" s="22">
        <v>422019917</v>
      </c>
    </row>
    <row r="20" spans="1:27" ht="12.75">
      <c r="A20" s="23"/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46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2.75">
      <c r="A22" s="23" t="s">
        <v>47</v>
      </c>
      <c r="B22" s="17"/>
      <c r="C22" s="18">
        <v>-1668372</v>
      </c>
      <c r="D22" s="18"/>
      <c r="E22" s="19">
        <v>229338</v>
      </c>
      <c r="F22" s="20">
        <v>82520</v>
      </c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>
        <v>82520</v>
      </c>
      <c r="Y22" s="20">
        <v>-82520</v>
      </c>
      <c r="Z22" s="21">
        <v>-100</v>
      </c>
      <c r="AA22" s="22">
        <v>82520</v>
      </c>
    </row>
    <row r="23" spans="1:27" ht="12.75">
      <c r="A23" s="23" t="s">
        <v>48</v>
      </c>
      <c r="B23" s="17"/>
      <c r="C23" s="18">
        <v>78888</v>
      </c>
      <c r="D23" s="18"/>
      <c r="E23" s="19">
        <v>78888</v>
      </c>
      <c r="F23" s="20">
        <v>78888</v>
      </c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>
        <v>78888</v>
      </c>
      <c r="Y23" s="24">
        <v>-78888</v>
      </c>
      <c r="Z23" s="25">
        <v>-100</v>
      </c>
      <c r="AA23" s="26">
        <v>78888</v>
      </c>
    </row>
    <row r="24" spans="1:27" ht="12.75">
      <c r="A24" s="27" t="s">
        <v>49</v>
      </c>
      <c r="B24" s="35"/>
      <c r="C24" s="29">
        <f aca="true" t="shared" si="1" ref="C24:Y24">SUM(C15:C23)</f>
        <v>339934499</v>
      </c>
      <c r="D24" s="29">
        <f>SUM(D15:D23)</f>
        <v>0</v>
      </c>
      <c r="E24" s="36">
        <f t="shared" si="1"/>
        <v>608311360</v>
      </c>
      <c r="F24" s="37">
        <f t="shared" si="1"/>
        <v>422930378</v>
      </c>
      <c r="G24" s="37">
        <f t="shared" si="1"/>
        <v>2749771</v>
      </c>
      <c r="H24" s="37">
        <f t="shared" si="1"/>
        <v>0</v>
      </c>
      <c r="I24" s="37">
        <f t="shared" si="1"/>
        <v>0</v>
      </c>
      <c r="J24" s="37">
        <f t="shared" si="1"/>
        <v>2749771</v>
      </c>
      <c r="K24" s="37">
        <f t="shared" si="1"/>
        <v>284220</v>
      </c>
      <c r="L24" s="37">
        <f t="shared" si="1"/>
        <v>5230016</v>
      </c>
      <c r="M24" s="37">
        <f t="shared" si="1"/>
        <v>3350339</v>
      </c>
      <c r="N24" s="37">
        <f t="shared" si="1"/>
        <v>8864575</v>
      </c>
      <c r="O24" s="37">
        <f t="shared" si="1"/>
        <v>609768</v>
      </c>
      <c r="P24" s="37">
        <f t="shared" si="1"/>
        <v>8951721</v>
      </c>
      <c r="Q24" s="37">
        <f t="shared" si="1"/>
        <v>4719497</v>
      </c>
      <c r="R24" s="37">
        <f t="shared" si="1"/>
        <v>14280986</v>
      </c>
      <c r="S24" s="37">
        <f t="shared" si="1"/>
        <v>3888612</v>
      </c>
      <c r="T24" s="37">
        <f t="shared" si="1"/>
        <v>2754774</v>
      </c>
      <c r="U24" s="37">
        <f t="shared" si="1"/>
        <v>27396089</v>
      </c>
      <c r="V24" s="37">
        <f t="shared" si="1"/>
        <v>34039475</v>
      </c>
      <c r="W24" s="37">
        <f t="shared" si="1"/>
        <v>59934807</v>
      </c>
      <c r="X24" s="37">
        <f t="shared" si="1"/>
        <v>422930378</v>
      </c>
      <c r="Y24" s="37">
        <f t="shared" si="1"/>
        <v>-362995571</v>
      </c>
      <c r="Z24" s="38">
        <f>+IF(X24&lt;&gt;0,+(Y24/X24)*100,0)</f>
        <v>-85.82868242205105</v>
      </c>
      <c r="AA24" s="39">
        <f>SUM(AA15:AA23)</f>
        <v>422930378</v>
      </c>
    </row>
    <row r="25" spans="1:27" ht="12.75">
      <c r="A25" s="27" t="s">
        <v>50</v>
      </c>
      <c r="B25" s="28"/>
      <c r="C25" s="29">
        <f aca="true" t="shared" si="2" ref="C25:Y25">+C12+C24</f>
        <v>736081350</v>
      </c>
      <c r="D25" s="29">
        <f>+D12+D24</f>
        <v>0</v>
      </c>
      <c r="E25" s="30">
        <f t="shared" si="2"/>
        <v>773949740</v>
      </c>
      <c r="F25" s="31">
        <f t="shared" si="2"/>
        <v>685246828</v>
      </c>
      <c r="G25" s="31">
        <f t="shared" si="2"/>
        <v>-7622000</v>
      </c>
      <c r="H25" s="31">
        <f t="shared" si="2"/>
        <v>0</v>
      </c>
      <c r="I25" s="31">
        <f t="shared" si="2"/>
        <v>0</v>
      </c>
      <c r="J25" s="31">
        <f t="shared" si="2"/>
        <v>-7622000</v>
      </c>
      <c r="K25" s="31">
        <f t="shared" si="2"/>
        <v>246546</v>
      </c>
      <c r="L25" s="31">
        <f t="shared" si="2"/>
        <v>6245971</v>
      </c>
      <c r="M25" s="31">
        <f t="shared" si="2"/>
        <v>2168462</v>
      </c>
      <c r="N25" s="31">
        <f t="shared" si="2"/>
        <v>8660979</v>
      </c>
      <c r="O25" s="31">
        <f t="shared" si="2"/>
        <v>50660291</v>
      </c>
      <c r="P25" s="31">
        <f t="shared" si="2"/>
        <v>-38376069</v>
      </c>
      <c r="Q25" s="31">
        <f t="shared" si="2"/>
        <v>-382999</v>
      </c>
      <c r="R25" s="31">
        <f t="shared" si="2"/>
        <v>11901223</v>
      </c>
      <c r="S25" s="31">
        <f t="shared" si="2"/>
        <v>-12084317</v>
      </c>
      <c r="T25" s="31">
        <f t="shared" si="2"/>
        <v>30105015</v>
      </c>
      <c r="U25" s="31">
        <f t="shared" si="2"/>
        <v>2872921</v>
      </c>
      <c r="V25" s="31">
        <f t="shared" si="2"/>
        <v>20893619</v>
      </c>
      <c r="W25" s="31">
        <f t="shared" si="2"/>
        <v>33833821</v>
      </c>
      <c r="X25" s="31">
        <f t="shared" si="2"/>
        <v>685246828</v>
      </c>
      <c r="Y25" s="31">
        <f t="shared" si="2"/>
        <v>-651413007</v>
      </c>
      <c r="Z25" s="32">
        <f>+IF(X25&lt;&gt;0,+(Y25/X25)*100,0)</f>
        <v>-95.06253518914501</v>
      </c>
      <c r="AA25" s="33">
        <f>+AA12+AA24</f>
        <v>685246828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51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52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53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54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2.75">
      <c r="A31" s="23" t="s">
        <v>55</v>
      </c>
      <c r="B31" s="17"/>
      <c r="C31" s="18">
        <v>-14722441</v>
      </c>
      <c r="D31" s="18"/>
      <c r="E31" s="19"/>
      <c r="F31" s="20">
        <v>492074</v>
      </c>
      <c r="G31" s="20"/>
      <c r="H31" s="20"/>
      <c r="I31" s="20"/>
      <c r="J31" s="20"/>
      <c r="K31" s="20"/>
      <c r="L31" s="20">
        <v>1352893</v>
      </c>
      <c r="M31" s="20">
        <v>132273</v>
      </c>
      <c r="N31" s="20">
        <v>1485166</v>
      </c>
      <c r="O31" s="20">
        <v>4695754</v>
      </c>
      <c r="P31" s="20"/>
      <c r="Q31" s="20">
        <v>-1402574</v>
      </c>
      <c r="R31" s="20">
        <v>3293180</v>
      </c>
      <c r="S31" s="20"/>
      <c r="T31" s="20">
        <v>18330</v>
      </c>
      <c r="U31" s="20">
        <v>-25830</v>
      </c>
      <c r="V31" s="20">
        <v>-7500</v>
      </c>
      <c r="W31" s="20">
        <v>4770846</v>
      </c>
      <c r="X31" s="20">
        <v>492074</v>
      </c>
      <c r="Y31" s="20">
        <v>4278772</v>
      </c>
      <c r="Z31" s="21">
        <v>869.54</v>
      </c>
      <c r="AA31" s="22">
        <v>492074</v>
      </c>
    </row>
    <row r="32" spans="1:27" ht="12.75">
      <c r="A32" s="23" t="s">
        <v>56</v>
      </c>
      <c r="B32" s="17"/>
      <c r="C32" s="18">
        <v>631628340</v>
      </c>
      <c r="D32" s="18"/>
      <c r="E32" s="19"/>
      <c r="F32" s="20">
        <v>20955271</v>
      </c>
      <c r="G32" s="20">
        <v>-2507735</v>
      </c>
      <c r="H32" s="20"/>
      <c r="I32" s="20"/>
      <c r="J32" s="20">
        <v>-2507735</v>
      </c>
      <c r="K32" s="20">
        <v>4310499</v>
      </c>
      <c r="L32" s="20">
        <v>4194469</v>
      </c>
      <c r="M32" s="20">
        <v>-3948481</v>
      </c>
      <c r="N32" s="20">
        <v>4556487</v>
      </c>
      <c r="O32" s="20">
        <v>-13095237</v>
      </c>
      <c r="P32" s="20">
        <v>-43973462</v>
      </c>
      <c r="Q32" s="20">
        <v>8075059</v>
      </c>
      <c r="R32" s="20">
        <v>-48993640</v>
      </c>
      <c r="S32" s="20">
        <v>-13360634</v>
      </c>
      <c r="T32" s="20">
        <v>-21895377</v>
      </c>
      <c r="U32" s="20">
        <v>-9458493</v>
      </c>
      <c r="V32" s="20">
        <v>-44714504</v>
      </c>
      <c r="W32" s="20">
        <v>-91659392</v>
      </c>
      <c r="X32" s="20">
        <v>20955271</v>
      </c>
      <c r="Y32" s="20">
        <v>-112614663</v>
      </c>
      <c r="Z32" s="21">
        <v>-537.4</v>
      </c>
      <c r="AA32" s="22">
        <v>20955271</v>
      </c>
    </row>
    <row r="33" spans="1:27" ht="12.75">
      <c r="A33" s="23" t="s">
        <v>57</v>
      </c>
      <c r="B33" s="17"/>
      <c r="C33" s="18">
        <v>5889696</v>
      </c>
      <c r="D33" s="18"/>
      <c r="E33" s="19"/>
      <c r="F33" s="20">
        <v>6956300</v>
      </c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>
        <v>6956300</v>
      </c>
      <c r="Y33" s="20">
        <v>-6956300</v>
      </c>
      <c r="Z33" s="21">
        <v>-100</v>
      </c>
      <c r="AA33" s="22">
        <v>6956300</v>
      </c>
    </row>
    <row r="34" spans="1:27" ht="12.75">
      <c r="A34" s="27" t="s">
        <v>58</v>
      </c>
      <c r="B34" s="28"/>
      <c r="C34" s="29">
        <f aca="true" t="shared" si="3" ref="C34:Y34">SUM(C29:C33)</f>
        <v>622795595</v>
      </c>
      <c r="D34" s="29">
        <f>SUM(D29:D33)</f>
        <v>0</v>
      </c>
      <c r="E34" s="30">
        <f t="shared" si="3"/>
        <v>0</v>
      </c>
      <c r="F34" s="31">
        <f t="shared" si="3"/>
        <v>28403645</v>
      </c>
      <c r="G34" s="31">
        <f t="shared" si="3"/>
        <v>-2507735</v>
      </c>
      <c r="H34" s="31">
        <f t="shared" si="3"/>
        <v>0</v>
      </c>
      <c r="I34" s="31">
        <f t="shared" si="3"/>
        <v>0</v>
      </c>
      <c r="J34" s="31">
        <f t="shared" si="3"/>
        <v>-2507735</v>
      </c>
      <c r="K34" s="31">
        <f t="shared" si="3"/>
        <v>4310499</v>
      </c>
      <c r="L34" s="31">
        <f t="shared" si="3"/>
        <v>5547362</v>
      </c>
      <c r="M34" s="31">
        <f t="shared" si="3"/>
        <v>-3816208</v>
      </c>
      <c r="N34" s="31">
        <f t="shared" si="3"/>
        <v>6041653</v>
      </c>
      <c r="O34" s="31">
        <f t="shared" si="3"/>
        <v>-8399483</v>
      </c>
      <c r="P34" s="31">
        <f t="shared" si="3"/>
        <v>-43973462</v>
      </c>
      <c r="Q34" s="31">
        <f t="shared" si="3"/>
        <v>6672485</v>
      </c>
      <c r="R34" s="31">
        <f t="shared" si="3"/>
        <v>-45700460</v>
      </c>
      <c r="S34" s="31">
        <f t="shared" si="3"/>
        <v>-13360634</v>
      </c>
      <c r="T34" s="31">
        <f t="shared" si="3"/>
        <v>-21877047</v>
      </c>
      <c r="U34" s="31">
        <f t="shared" si="3"/>
        <v>-9484323</v>
      </c>
      <c r="V34" s="31">
        <f t="shared" si="3"/>
        <v>-44722004</v>
      </c>
      <c r="W34" s="31">
        <f t="shared" si="3"/>
        <v>-86888546</v>
      </c>
      <c r="X34" s="31">
        <f t="shared" si="3"/>
        <v>28403645</v>
      </c>
      <c r="Y34" s="31">
        <f t="shared" si="3"/>
        <v>-115292191</v>
      </c>
      <c r="Z34" s="32">
        <f>+IF(X34&lt;&gt;0,+(Y34/X34)*100,0)</f>
        <v>-405.90632293848205</v>
      </c>
      <c r="AA34" s="33">
        <f>SUM(AA29:AA33)</f>
        <v>28403645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59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60</v>
      </c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2.75">
      <c r="A38" s="23" t="s">
        <v>57</v>
      </c>
      <c r="B38" s="17"/>
      <c r="C38" s="18"/>
      <c r="D38" s="18"/>
      <c r="E38" s="19"/>
      <c r="F38" s="20">
        <v>3332318</v>
      </c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>
        <v>3332318</v>
      </c>
      <c r="Y38" s="20">
        <v>-3332318</v>
      </c>
      <c r="Z38" s="21">
        <v>-100</v>
      </c>
      <c r="AA38" s="22">
        <v>3332318</v>
      </c>
    </row>
    <row r="39" spans="1:27" ht="12.75">
      <c r="A39" s="27" t="s">
        <v>61</v>
      </c>
      <c r="B39" s="35"/>
      <c r="C39" s="29">
        <f aca="true" t="shared" si="4" ref="C39:Y39">SUM(C37:C38)</f>
        <v>0</v>
      </c>
      <c r="D39" s="29">
        <f>SUM(D37:D38)</f>
        <v>0</v>
      </c>
      <c r="E39" s="36">
        <f t="shared" si="4"/>
        <v>0</v>
      </c>
      <c r="F39" s="37">
        <f t="shared" si="4"/>
        <v>3332318</v>
      </c>
      <c r="G39" s="37">
        <f t="shared" si="4"/>
        <v>0</v>
      </c>
      <c r="H39" s="37">
        <f t="shared" si="4"/>
        <v>0</v>
      </c>
      <c r="I39" s="37">
        <f t="shared" si="4"/>
        <v>0</v>
      </c>
      <c r="J39" s="37">
        <f t="shared" si="4"/>
        <v>0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0</v>
      </c>
      <c r="X39" s="37">
        <f t="shared" si="4"/>
        <v>3332318</v>
      </c>
      <c r="Y39" s="37">
        <f t="shared" si="4"/>
        <v>-3332318</v>
      </c>
      <c r="Z39" s="38">
        <f>+IF(X39&lt;&gt;0,+(Y39/X39)*100,0)</f>
        <v>-100</v>
      </c>
      <c r="AA39" s="39">
        <f>SUM(AA37:AA38)</f>
        <v>3332318</v>
      </c>
    </row>
    <row r="40" spans="1:27" ht="12.75">
      <c r="A40" s="27" t="s">
        <v>62</v>
      </c>
      <c r="B40" s="28"/>
      <c r="C40" s="29">
        <f aca="true" t="shared" si="5" ref="C40:Y40">+C34+C39</f>
        <v>622795595</v>
      </c>
      <c r="D40" s="29">
        <f>+D34+D39</f>
        <v>0</v>
      </c>
      <c r="E40" s="30">
        <f t="shared" si="5"/>
        <v>0</v>
      </c>
      <c r="F40" s="31">
        <f t="shared" si="5"/>
        <v>31735963</v>
      </c>
      <c r="G40" s="31">
        <f t="shared" si="5"/>
        <v>-2507735</v>
      </c>
      <c r="H40" s="31">
        <f t="shared" si="5"/>
        <v>0</v>
      </c>
      <c r="I40" s="31">
        <f t="shared" si="5"/>
        <v>0</v>
      </c>
      <c r="J40" s="31">
        <f t="shared" si="5"/>
        <v>-2507735</v>
      </c>
      <c r="K40" s="31">
        <f t="shared" si="5"/>
        <v>4310499</v>
      </c>
      <c r="L40" s="31">
        <f t="shared" si="5"/>
        <v>5547362</v>
      </c>
      <c r="M40" s="31">
        <f t="shared" si="5"/>
        <v>-3816208</v>
      </c>
      <c r="N40" s="31">
        <f t="shared" si="5"/>
        <v>6041653</v>
      </c>
      <c r="O40" s="31">
        <f t="shared" si="5"/>
        <v>-8399483</v>
      </c>
      <c r="P40" s="31">
        <f t="shared" si="5"/>
        <v>-43973462</v>
      </c>
      <c r="Q40" s="31">
        <f t="shared" si="5"/>
        <v>6672485</v>
      </c>
      <c r="R40" s="31">
        <f t="shared" si="5"/>
        <v>-45700460</v>
      </c>
      <c r="S40" s="31">
        <f t="shared" si="5"/>
        <v>-13360634</v>
      </c>
      <c r="T40" s="31">
        <f t="shared" si="5"/>
        <v>-21877047</v>
      </c>
      <c r="U40" s="31">
        <f t="shared" si="5"/>
        <v>-9484323</v>
      </c>
      <c r="V40" s="31">
        <f t="shared" si="5"/>
        <v>-44722004</v>
      </c>
      <c r="W40" s="31">
        <f t="shared" si="5"/>
        <v>-86888546</v>
      </c>
      <c r="X40" s="31">
        <f t="shared" si="5"/>
        <v>31735963</v>
      </c>
      <c r="Y40" s="31">
        <f t="shared" si="5"/>
        <v>-118624509</v>
      </c>
      <c r="Z40" s="32">
        <f>+IF(X40&lt;&gt;0,+(Y40/X40)*100,0)</f>
        <v>-373.7857552959713</v>
      </c>
      <c r="AA40" s="33">
        <f>+AA34+AA39</f>
        <v>31735963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113285755</v>
      </c>
      <c r="D42" s="43">
        <f>+D25-D40</f>
        <v>0</v>
      </c>
      <c r="E42" s="44">
        <f t="shared" si="6"/>
        <v>773949740</v>
      </c>
      <c r="F42" s="45">
        <f t="shared" si="6"/>
        <v>653510865</v>
      </c>
      <c r="G42" s="45">
        <f t="shared" si="6"/>
        <v>-5114265</v>
      </c>
      <c r="H42" s="45">
        <f t="shared" si="6"/>
        <v>0</v>
      </c>
      <c r="I42" s="45">
        <f t="shared" si="6"/>
        <v>0</v>
      </c>
      <c r="J42" s="45">
        <f t="shared" si="6"/>
        <v>-5114265</v>
      </c>
      <c r="K42" s="45">
        <f t="shared" si="6"/>
        <v>-4063953</v>
      </c>
      <c r="L42" s="45">
        <f t="shared" si="6"/>
        <v>698609</v>
      </c>
      <c r="M42" s="45">
        <f t="shared" si="6"/>
        <v>5984670</v>
      </c>
      <c r="N42" s="45">
        <f t="shared" si="6"/>
        <v>2619326</v>
      </c>
      <c r="O42" s="45">
        <f t="shared" si="6"/>
        <v>59059774</v>
      </c>
      <c r="P42" s="45">
        <f t="shared" si="6"/>
        <v>5597393</v>
      </c>
      <c r="Q42" s="45">
        <f t="shared" si="6"/>
        <v>-7055484</v>
      </c>
      <c r="R42" s="45">
        <f t="shared" si="6"/>
        <v>57601683</v>
      </c>
      <c r="S42" s="45">
        <f t="shared" si="6"/>
        <v>1276317</v>
      </c>
      <c r="T42" s="45">
        <f t="shared" si="6"/>
        <v>51982062</v>
      </c>
      <c r="U42" s="45">
        <f t="shared" si="6"/>
        <v>12357244</v>
      </c>
      <c r="V42" s="45">
        <f t="shared" si="6"/>
        <v>65615623</v>
      </c>
      <c r="W42" s="45">
        <f t="shared" si="6"/>
        <v>120722367</v>
      </c>
      <c r="X42" s="45">
        <f t="shared" si="6"/>
        <v>653510865</v>
      </c>
      <c r="Y42" s="45">
        <f t="shared" si="6"/>
        <v>-532788498</v>
      </c>
      <c r="Z42" s="46">
        <f>+IF(X42&lt;&gt;0,+(Y42/X42)*100,0)</f>
        <v>-81.52710636264632</v>
      </c>
      <c r="AA42" s="47">
        <f>+AA25-AA40</f>
        <v>653510865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/>
      <c r="D45" s="18"/>
      <c r="E45" s="19">
        <v>729139892</v>
      </c>
      <c r="F45" s="20">
        <v>610940068</v>
      </c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>
        <v>610940068</v>
      </c>
      <c r="Y45" s="20">
        <v>-610940068</v>
      </c>
      <c r="Z45" s="48">
        <v>-100</v>
      </c>
      <c r="AA45" s="22">
        <v>610940068</v>
      </c>
    </row>
    <row r="46" spans="1:27" ht="12.75">
      <c r="A46" s="23" t="s">
        <v>67</v>
      </c>
      <c r="B46" s="17"/>
      <c r="C46" s="18">
        <v>1043441</v>
      </c>
      <c r="D46" s="18"/>
      <c r="E46" s="19"/>
      <c r="F46" s="20">
        <v>120032</v>
      </c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>
        <v>120032</v>
      </c>
      <c r="Y46" s="20">
        <v>-120032</v>
      </c>
      <c r="Z46" s="48">
        <v>-100</v>
      </c>
      <c r="AA46" s="22">
        <v>120032</v>
      </c>
    </row>
    <row r="47" spans="1:27" ht="12.75">
      <c r="A47" s="23"/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68</v>
      </c>
      <c r="B48" s="50" t="s">
        <v>64</v>
      </c>
      <c r="C48" s="51">
        <f aca="true" t="shared" si="7" ref="C48:Y48">SUM(C45:C47)</f>
        <v>1043441</v>
      </c>
      <c r="D48" s="51">
        <f>SUM(D45:D47)</f>
        <v>0</v>
      </c>
      <c r="E48" s="52">
        <f t="shared" si="7"/>
        <v>729139892</v>
      </c>
      <c r="F48" s="53">
        <f t="shared" si="7"/>
        <v>611060100</v>
      </c>
      <c r="G48" s="53">
        <f t="shared" si="7"/>
        <v>0</v>
      </c>
      <c r="H48" s="53">
        <f t="shared" si="7"/>
        <v>0</v>
      </c>
      <c r="I48" s="53">
        <f t="shared" si="7"/>
        <v>0</v>
      </c>
      <c r="J48" s="53">
        <f t="shared" si="7"/>
        <v>0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0</v>
      </c>
      <c r="X48" s="53">
        <f t="shared" si="7"/>
        <v>611060100</v>
      </c>
      <c r="Y48" s="53">
        <f t="shared" si="7"/>
        <v>-611060100</v>
      </c>
      <c r="Z48" s="54">
        <f>+IF(X48&lt;&gt;0,+(Y48/X48)*100,0)</f>
        <v>-100</v>
      </c>
      <c r="AA48" s="55">
        <f>SUM(AA45:AA47)</f>
        <v>611060100</v>
      </c>
    </row>
    <row r="49" spans="1:27" ht="12.75">
      <c r="A49" s="56" t="s">
        <v>123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124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125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7" t="s">
        <v>88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126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-11947815</v>
      </c>
      <c r="D6" s="18"/>
      <c r="E6" s="19">
        <v>1665756</v>
      </c>
      <c r="F6" s="20">
        <v>-1180392</v>
      </c>
      <c r="G6" s="20">
        <v>77677552</v>
      </c>
      <c r="H6" s="20">
        <v>-77866144</v>
      </c>
      <c r="I6" s="20">
        <v>-8774505</v>
      </c>
      <c r="J6" s="20">
        <v>-8963097</v>
      </c>
      <c r="K6" s="20">
        <v>1427539</v>
      </c>
      <c r="L6" s="20">
        <v>-11766966</v>
      </c>
      <c r="M6" s="20">
        <v>19987083</v>
      </c>
      <c r="N6" s="20">
        <v>9647656</v>
      </c>
      <c r="O6" s="20">
        <v>-7761516</v>
      </c>
      <c r="P6" s="20">
        <v>-10026880</v>
      </c>
      <c r="Q6" s="20">
        <v>27024849</v>
      </c>
      <c r="R6" s="20">
        <v>9236453</v>
      </c>
      <c r="S6" s="20">
        <v>-14819815</v>
      </c>
      <c r="T6" s="20">
        <v>-16239177</v>
      </c>
      <c r="U6" s="20">
        <v>-27139323</v>
      </c>
      <c r="V6" s="20">
        <v>-58198315</v>
      </c>
      <c r="W6" s="20">
        <v>-48277303</v>
      </c>
      <c r="X6" s="20">
        <v>-1180392</v>
      </c>
      <c r="Y6" s="20">
        <v>-47096911</v>
      </c>
      <c r="Z6" s="21">
        <v>3989.94</v>
      </c>
      <c r="AA6" s="22">
        <v>-1180392</v>
      </c>
    </row>
    <row r="7" spans="1:27" ht="12.75">
      <c r="A7" s="23" t="s">
        <v>34</v>
      </c>
      <c r="B7" s="17"/>
      <c r="C7" s="18">
        <v>42144626</v>
      </c>
      <c r="D7" s="18"/>
      <c r="E7" s="19"/>
      <c r="F7" s="20"/>
      <c r="G7" s="20">
        <v>37644626</v>
      </c>
      <c r="H7" s="20">
        <v>58000000</v>
      </c>
      <c r="I7" s="20">
        <v>-1841142</v>
      </c>
      <c r="J7" s="20">
        <v>93803484</v>
      </c>
      <c r="K7" s="20">
        <v>-30818210</v>
      </c>
      <c r="L7" s="20"/>
      <c r="M7" s="20">
        <v>30000000</v>
      </c>
      <c r="N7" s="20">
        <v>-818210</v>
      </c>
      <c r="O7" s="20"/>
      <c r="P7" s="20">
        <v>-842877</v>
      </c>
      <c r="Q7" s="20"/>
      <c r="R7" s="20">
        <v>-842877</v>
      </c>
      <c r="S7" s="20">
        <v>20000000</v>
      </c>
      <c r="T7" s="20"/>
      <c r="U7" s="20">
        <v>-11770083</v>
      </c>
      <c r="V7" s="20">
        <v>8229917</v>
      </c>
      <c r="W7" s="20">
        <v>100372314</v>
      </c>
      <c r="X7" s="20"/>
      <c r="Y7" s="20">
        <v>100372314</v>
      </c>
      <c r="Z7" s="21"/>
      <c r="AA7" s="22"/>
    </row>
    <row r="8" spans="1:27" ht="12.75">
      <c r="A8" s="23" t="s">
        <v>35</v>
      </c>
      <c r="B8" s="17"/>
      <c r="C8" s="18">
        <v>-19064390</v>
      </c>
      <c r="D8" s="18"/>
      <c r="E8" s="19">
        <v>10979817</v>
      </c>
      <c r="F8" s="20">
        <v>10372365</v>
      </c>
      <c r="G8" s="20">
        <v>-24755875</v>
      </c>
      <c r="H8" s="20">
        <v>1303608</v>
      </c>
      <c r="I8" s="20">
        <v>1378421</v>
      </c>
      <c r="J8" s="20">
        <v>-22073846</v>
      </c>
      <c r="K8" s="20">
        <v>-1058759</v>
      </c>
      <c r="L8" s="20">
        <v>1203805</v>
      </c>
      <c r="M8" s="20">
        <v>-669263</v>
      </c>
      <c r="N8" s="20">
        <v>-524217</v>
      </c>
      <c r="O8" s="20">
        <v>1353018</v>
      </c>
      <c r="P8" s="20">
        <v>749185</v>
      </c>
      <c r="Q8" s="20">
        <v>507548</v>
      </c>
      <c r="R8" s="20">
        <v>2609751</v>
      </c>
      <c r="S8" s="20">
        <v>988427</v>
      </c>
      <c r="T8" s="20">
        <v>931591</v>
      </c>
      <c r="U8" s="20">
        <v>611082</v>
      </c>
      <c r="V8" s="20">
        <v>2531100</v>
      </c>
      <c r="W8" s="20">
        <v>-17457212</v>
      </c>
      <c r="X8" s="20">
        <v>10372365</v>
      </c>
      <c r="Y8" s="20">
        <v>-27829577</v>
      </c>
      <c r="Z8" s="21">
        <v>-268.31</v>
      </c>
      <c r="AA8" s="22">
        <v>10372365</v>
      </c>
    </row>
    <row r="9" spans="1:27" ht="12.75">
      <c r="A9" s="23" t="s">
        <v>36</v>
      </c>
      <c r="B9" s="17"/>
      <c r="C9" s="18">
        <v>7262417</v>
      </c>
      <c r="D9" s="18"/>
      <c r="E9" s="19"/>
      <c r="F9" s="20"/>
      <c r="G9" s="20">
        <v>4632594</v>
      </c>
      <c r="H9" s="20">
        <v>6993830</v>
      </c>
      <c r="I9" s="20">
        <v>796945</v>
      </c>
      <c r="J9" s="20">
        <v>12423369</v>
      </c>
      <c r="K9" s="20">
        <v>836819</v>
      </c>
      <c r="L9" s="20">
        <v>1200935</v>
      </c>
      <c r="M9" s="20">
        <v>662320</v>
      </c>
      <c r="N9" s="20">
        <v>2700074</v>
      </c>
      <c r="O9" s="20">
        <v>367345</v>
      </c>
      <c r="P9" s="20">
        <v>1213132</v>
      </c>
      <c r="Q9" s="20">
        <v>724249</v>
      </c>
      <c r="R9" s="20">
        <v>2304726</v>
      </c>
      <c r="S9" s="20">
        <v>540801</v>
      </c>
      <c r="T9" s="20">
        <v>730414</v>
      </c>
      <c r="U9" s="20">
        <v>220578</v>
      </c>
      <c r="V9" s="20">
        <v>1491793</v>
      </c>
      <c r="W9" s="20">
        <v>18919962</v>
      </c>
      <c r="X9" s="20"/>
      <c r="Y9" s="20">
        <v>18919962</v>
      </c>
      <c r="Z9" s="21"/>
      <c r="AA9" s="22"/>
    </row>
    <row r="10" spans="1:27" ht="12.7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2.75">
      <c r="A11" s="23" t="s">
        <v>38</v>
      </c>
      <c r="B11" s="17"/>
      <c r="C11" s="18"/>
      <c r="D11" s="18"/>
      <c r="E11" s="19">
        <v>800000</v>
      </c>
      <c r="F11" s="20">
        <v>727700</v>
      </c>
      <c r="G11" s="20"/>
      <c r="H11" s="20"/>
      <c r="I11" s="20">
        <v>29900</v>
      </c>
      <c r="J11" s="20">
        <v>29900</v>
      </c>
      <c r="K11" s="20">
        <v>177700</v>
      </c>
      <c r="L11" s="20"/>
      <c r="M11" s="20">
        <v>29750</v>
      </c>
      <c r="N11" s="20">
        <v>207450</v>
      </c>
      <c r="O11" s="20"/>
      <c r="P11" s="20"/>
      <c r="Q11" s="20">
        <v>168500</v>
      </c>
      <c r="R11" s="20">
        <v>168500</v>
      </c>
      <c r="S11" s="20">
        <v>29700</v>
      </c>
      <c r="T11" s="20"/>
      <c r="U11" s="20"/>
      <c r="V11" s="20">
        <v>29700</v>
      </c>
      <c r="W11" s="20">
        <v>435550</v>
      </c>
      <c r="X11" s="20">
        <v>727700</v>
      </c>
      <c r="Y11" s="20">
        <v>-292150</v>
      </c>
      <c r="Z11" s="21">
        <v>-40.15</v>
      </c>
      <c r="AA11" s="22">
        <v>727700</v>
      </c>
    </row>
    <row r="12" spans="1:27" ht="12.75">
      <c r="A12" s="27" t="s">
        <v>39</v>
      </c>
      <c r="B12" s="28"/>
      <c r="C12" s="29">
        <f aca="true" t="shared" si="0" ref="C12:Y12">SUM(C6:C11)</f>
        <v>18394838</v>
      </c>
      <c r="D12" s="29">
        <f>SUM(D6:D11)</f>
        <v>0</v>
      </c>
      <c r="E12" s="30">
        <f t="shared" si="0"/>
        <v>13445573</v>
      </c>
      <c r="F12" s="31">
        <f t="shared" si="0"/>
        <v>9919673</v>
      </c>
      <c r="G12" s="31">
        <f t="shared" si="0"/>
        <v>95198897</v>
      </c>
      <c r="H12" s="31">
        <f t="shared" si="0"/>
        <v>-11568706</v>
      </c>
      <c r="I12" s="31">
        <f t="shared" si="0"/>
        <v>-8410381</v>
      </c>
      <c r="J12" s="31">
        <f t="shared" si="0"/>
        <v>75219810</v>
      </c>
      <c r="K12" s="31">
        <f t="shared" si="0"/>
        <v>-29434911</v>
      </c>
      <c r="L12" s="31">
        <f t="shared" si="0"/>
        <v>-9362226</v>
      </c>
      <c r="M12" s="31">
        <f t="shared" si="0"/>
        <v>50009890</v>
      </c>
      <c r="N12" s="31">
        <f t="shared" si="0"/>
        <v>11212753</v>
      </c>
      <c r="O12" s="31">
        <f t="shared" si="0"/>
        <v>-6041153</v>
      </c>
      <c r="P12" s="31">
        <f t="shared" si="0"/>
        <v>-8907440</v>
      </c>
      <c r="Q12" s="31">
        <f t="shared" si="0"/>
        <v>28425146</v>
      </c>
      <c r="R12" s="31">
        <f t="shared" si="0"/>
        <v>13476553</v>
      </c>
      <c r="S12" s="31">
        <f t="shared" si="0"/>
        <v>6739113</v>
      </c>
      <c r="T12" s="31">
        <f t="shared" si="0"/>
        <v>-14577172</v>
      </c>
      <c r="U12" s="31">
        <f t="shared" si="0"/>
        <v>-38077746</v>
      </c>
      <c r="V12" s="31">
        <f t="shared" si="0"/>
        <v>-45915805</v>
      </c>
      <c r="W12" s="31">
        <f t="shared" si="0"/>
        <v>53993311</v>
      </c>
      <c r="X12" s="31">
        <f t="shared" si="0"/>
        <v>9919673</v>
      </c>
      <c r="Y12" s="31">
        <f t="shared" si="0"/>
        <v>44073638</v>
      </c>
      <c r="Z12" s="32">
        <f>+IF(X12&lt;&gt;0,+(Y12/X12)*100,0)</f>
        <v>444.30535159777946</v>
      </c>
      <c r="AA12" s="33">
        <f>SUM(AA6:AA11)</f>
        <v>9919673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2.7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2.75">
      <c r="A17" s="23" t="s">
        <v>43</v>
      </c>
      <c r="B17" s="17"/>
      <c r="C17" s="18"/>
      <c r="D17" s="18"/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1"/>
      <c r="AA17" s="22"/>
    </row>
    <row r="18" spans="1:27" ht="12.7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>
        <v>209432063</v>
      </c>
      <c r="D19" s="18"/>
      <c r="E19" s="19">
        <v>38003428</v>
      </c>
      <c r="F19" s="20">
        <v>36894729</v>
      </c>
      <c r="G19" s="20">
        <v>214840630</v>
      </c>
      <c r="H19" s="20">
        <v>3620049</v>
      </c>
      <c r="I19" s="20">
        <v>1888354</v>
      </c>
      <c r="J19" s="20">
        <v>220349033</v>
      </c>
      <c r="K19" s="20">
        <v>3918201</v>
      </c>
      <c r="L19" s="20">
        <v>6089200</v>
      </c>
      <c r="M19" s="20">
        <v>1998504</v>
      </c>
      <c r="N19" s="20">
        <v>12005905</v>
      </c>
      <c r="O19" s="20">
        <v>324044</v>
      </c>
      <c r="P19" s="20">
        <v>7065870</v>
      </c>
      <c r="Q19" s="20">
        <v>1817977</v>
      </c>
      <c r="R19" s="20">
        <v>9207891</v>
      </c>
      <c r="S19" s="20">
        <v>1724328</v>
      </c>
      <c r="T19" s="20">
        <v>3514011</v>
      </c>
      <c r="U19" s="20">
        <v>12454282</v>
      </c>
      <c r="V19" s="20">
        <v>17692621</v>
      </c>
      <c r="W19" s="20">
        <v>259255450</v>
      </c>
      <c r="X19" s="20">
        <v>36894729</v>
      </c>
      <c r="Y19" s="20">
        <v>222360721</v>
      </c>
      <c r="Z19" s="21">
        <v>602.69</v>
      </c>
      <c r="AA19" s="22">
        <v>36894729</v>
      </c>
    </row>
    <row r="20" spans="1:27" ht="12.75">
      <c r="A20" s="23"/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46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2.75">
      <c r="A22" s="23" t="s">
        <v>47</v>
      </c>
      <c r="B22" s="17"/>
      <c r="C22" s="18">
        <v>-1205764</v>
      </c>
      <c r="D22" s="18"/>
      <c r="E22" s="19">
        <v>-249112</v>
      </c>
      <c r="F22" s="20">
        <v>-249112</v>
      </c>
      <c r="G22" s="20">
        <v>-1205764</v>
      </c>
      <c r="H22" s="20"/>
      <c r="I22" s="20"/>
      <c r="J22" s="20">
        <v>-1205764</v>
      </c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>
        <v>-1205764</v>
      </c>
      <c r="X22" s="20">
        <v>-249112</v>
      </c>
      <c r="Y22" s="20">
        <v>-956652</v>
      </c>
      <c r="Z22" s="21">
        <v>384.02</v>
      </c>
      <c r="AA22" s="22">
        <v>-249112</v>
      </c>
    </row>
    <row r="23" spans="1:27" ht="12.75">
      <c r="A23" s="23" t="s">
        <v>48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2.75">
      <c r="A24" s="27" t="s">
        <v>49</v>
      </c>
      <c r="B24" s="35"/>
      <c r="C24" s="29">
        <f aca="true" t="shared" si="1" ref="C24:Y24">SUM(C15:C23)</f>
        <v>208226299</v>
      </c>
      <c r="D24" s="29">
        <f>SUM(D15:D23)</f>
        <v>0</v>
      </c>
      <c r="E24" s="36">
        <f t="shared" si="1"/>
        <v>37754316</v>
      </c>
      <c r="F24" s="37">
        <f t="shared" si="1"/>
        <v>36645617</v>
      </c>
      <c r="G24" s="37">
        <f t="shared" si="1"/>
        <v>213634866</v>
      </c>
      <c r="H24" s="37">
        <f t="shared" si="1"/>
        <v>3620049</v>
      </c>
      <c r="I24" s="37">
        <f t="shared" si="1"/>
        <v>1888354</v>
      </c>
      <c r="J24" s="37">
        <f t="shared" si="1"/>
        <v>219143269</v>
      </c>
      <c r="K24" s="37">
        <f t="shared" si="1"/>
        <v>3918201</v>
      </c>
      <c r="L24" s="37">
        <f t="shared" si="1"/>
        <v>6089200</v>
      </c>
      <c r="M24" s="37">
        <f t="shared" si="1"/>
        <v>1998504</v>
      </c>
      <c r="N24" s="37">
        <f t="shared" si="1"/>
        <v>12005905</v>
      </c>
      <c r="O24" s="37">
        <f t="shared" si="1"/>
        <v>324044</v>
      </c>
      <c r="P24" s="37">
        <f t="shared" si="1"/>
        <v>7065870</v>
      </c>
      <c r="Q24" s="37">
        <f t="shared" si="1"/>
        <v>1817977</v>
      </c>
      <c r="R24" s="37">
        <f t="shared" si="1"/>
        <v>9207891</v>
      </c>
      <c r="S24" s="37">
        <f t="shared" si="1"/>
        <v>1724328</v>
      </c>
      <c r="T24" s="37">
        <f t="shared" si="1"/>
        <v>3514011</v>
      </c>
      <c r="U24" s="37">
        <f t="shared" si="1"/>
        <v>12454282</v>
      </c>
      <c r="V24" s="37">
        <f t="shared" si="1"/>
        <v>17692621</v>
      </c>
      <c r="W24" s="37">
        <f t="shared" si="1"/>
        <v>258049686</v>
      </c>
      <c r="X24" s="37">
        <f t="shared" si="1"/>
        <v>36645617</v>
      </c>
      <c r="Y24" s="37">
        <f t="shared" si="1"/>
        <v>221404069</v>
      </c>
      <c r="Z24" s="38">
        <f>+IF(X24&lt;&gt;0,+(Y24/X24)*100,0)</f>
        <v>604.1761256196069</v>
      </c>
      <c r="AA24" s="39">
        <f>SUM(AA15:AA23)</f>
        <v>36645617</v>
      </c>
    </row>
    <row r="25" spans="1:27" ht="12.75">
      <c r="A25" s="27" t="s">
        <v>50</v>
      </c>
      <c r="B25" s="28"/>
      <c r="C25" s="29">
        <f aca="true" t="shared" si="2" ref="C25:Y25">+C12+C24</f>
        <v>226621137</v>
      </c>
      <c r="D25" s="29">
        <f>+D12+D24</f>
        <v>0</v>
      </c>
      <c r="E25" s="30">
        <f t="shared" si="2"/>
        <v>51199889</v>
      </c>
      <c r="F25" s="31">
        <f t="shared" si="2"/>
        <v>46565290</v>
      </c>
      <c r="G25" s="31">
        <f t="shared" si="2"/>
        <v>308833763</v>
      </c>
      <c r="H25" s="31">
        <f t="shared" si="2"/>
        <v>-7948657</v>
      </c>
      <c r="I25" s="31">
        <f t="shared" si="2"/>
        <v>-6522027</v>
      </c>
      <c r="J25" s="31">
        <f t="shared" si="2"/>
        <v>294363079</v>
      </c>
      <c r="K25" s="31">
        <f t="shared" si="2"/>
        <v>-25516710</v>
      </c>
      <c r="L25" s="31">
        <f t="shared" si="2"/>
        <v>-3273026</v>
      </c>
      <c r="M25" s="31">
        <f t="shared" si="2"/>
        <v>52008394</v>
      </c>
      <c r="N25" s="31">
        <f t="shared" si="2"/>
        <v>23218658</v>
      </c>
      <c r="O25" s="31">
        <f t="shared" si="2"/>
        <v>-5717109</v>
      </c>
      <c r="P25" s="31">
        <f t="shared" si="2"/>
        <v>-1841570</v>
      </c>
      <c r="Q25" s="31">
        <f t="shared" si="2"/>
        <v>30243123</v>
      </c>
      <c r="R25" s="31">
        <f t="shared" si="2"/>
        <v>22684444</v>
      </c>
      <c r="S25" s="31">
        <f t="shared" si="2"/>
        <v>8463441</v>
      </c>
      <c r="T25" s="31">
        <f t="shared" si="2"/>
        <v>-11063161</v>
      </c>
      <c r="U25" s="31">
        <f t="shared" si="2"/>
        <v>-25623464</v>
      </c>
      <c r="V25" s="31">
        <f t="shared" si="2"/>
        <v>-28223184</v>
      </c>
      <c r="W25" s="31">
        <f t="shared" si="2"/>
        <v>312042997</v>
      </c>
      <c r="X25" s="31">
        <f t="shared" si="2"/>
        <v>46565290</v>
      </c>
      <c r="Y25" s="31">
        <f t="shared" si="2"/>
        <v>265477707</v>
      </c>
      <c r="Z25" s="32">
        <f>+IF(X25&lt;&gt;0,+(Y25/X25)*100,0)</f>
        <v>570.1193034554278</v>
      </c>
      <c r="AA25" s="33">
        <f>+AA12+AA24</f>
        <v>46565290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51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52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53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54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2.75">
      <c r="A31" s="23" t="s">
        <v>55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2.75">
      <c r="A32" s="23" t="s">
        <v>56</v>
      </c>
      <c r="B32" s="17"/>
      <c r="C32" s="18">
        <v>12795865</v>
      </c>
      <c r="D32" s="18"/>
      <c r="E32" s="19">
        <v>-300000</v>
      </c>
      <c r="F32" s="20">
        <v>-150000</v>
      </c>
      <c r="G32" s="20">
        <v>18820801</v>
      </c>
      <c r="H32" s="20">
        <v>-10214311</v>
      </c>
      <c r="I32" s="20">
        <v>14402013</v>
      </c>
      <c r="J32" s="20">
        <v>23008503</v>
      </c>
      <c r="K32" s="20">
        <v>-18915738</v>
      </c>
      <c r="L32" s="20">
        <v>-664813</v>
      </c>
      <c r="M32" s="20">
        <v>8210506</v>
      </c>
      <c r="N32" s="20">
        <v>-11370045</v>
      </c>
      <c r="O32" s="20">
        <v>6624327</v>
      </c>
      <c r="P32" s="20">
        <v>-1237272</v>
      </c>
      <c r="Q32" s="20">
        <v>-1531789</v>
      </c>
      <c r="R32" s="20">
        <v>3855266</v>
      </c>
      <c r="S32" s="20">
        <v>16481235</v>
      </c>
      <c r="T32" s="20">
        <v>-5705347</v>
      </c>
      <c r="U32" s="20">
        <v>-29436917</v>
      </c>
      <c r="V32" s="20">
        <v>-18661029</v>
      </c>
      <c r="W32" s="20">
        <v>-3167305</v>
      </c>
      <c r="X32" s="20">
        <v>-150000</v>
      </c>
      <c r="Y32" s="20">
        <v>-3017305</v>
      </c>
      <c r="Z32" s="21">
        <v>2011.54</v>
      </c>
      <c r="AA32" s="22">
        <v>-150000</v>
      </c>
    </row>
    <row r="33" spans="1:27" ht="12.75">
      <c r="A33" s="23" t="s">
        <v>57</v>
      </c>
      <c r="B33" s="17"/>
      <c r="C33" s="18">
        <v>8872847</v>
      </c>
      <c r="D33" s="18"/>
      <c r="E33" s="19">
        <v>500000</v>
      </c>
      <c r="F33" s="20">
        <v>500000</v>
      </c>
      <c r="G33" s="20">
        <v>8872848</v>
      </c>
      <c r="H33" s="20"/>
      <c r="I33" s="20"/>
      <c r="J33" s="20">
        <v>8872848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>
        <v>8872848</v>
      </c>
      <c r="X33" s="20">
        <v>500000</v>
      </c>
      <c r="Y33" s="20">
        <v>8372848</v>
      </c>
      <c r="Z33" s="21">
        <v>1674.57</v>
      </c>
      <c r="AA33" s="22">
        <v>500000</v>
      </c>
    </row>
    <row r="34" spans="1:27" ht="12.75">
      <c r="A34" s="27" t="s">
        <v>58</v>
      </c>
      <c r="B34" s="28"/>
      <c r="C34" s="29">
        <f aca="true" t="shared" si="3" ref="C34:Y34">SUM(C29:C33)</f>
        <v>21668712</v>
      </c>
      <c r="D34" s="29">
        <f>SUM(D29:D33)</f>
        <v>0</v>
      </c>
      <c r="E34" s="30">
        <f t="shared" si="3"/>
        <v>200000</v>
      </c>
      <c r="F34" s="31">
        <f t="shared" si="3"/>
        <v>350000</v>
      </c>
      <c r="G34" s="31">
        <f t="shared" si="3"/>
        <v>27693649</v>
      </c>
      <c r="H34" s="31">
        <f t="shared" si="3"/>
        <v>-10214311</v>
      </c>
      <c r="I34" s="31">
        <f t="shared" si="3"/>
        <v>14402013</v>
      </c>
      <c r="J34" s="31">
        <f t="shared" si="3"/>
        <v>31881351</v>
      </c>
      <c r="K34" s="31">
        <f t="shared" si="3"/>
        <v>-18915738</v>
      </c>
      <c r="L34" s="31">
        <f t="shared" si="3"/>
        <v>-664813</v>
      </c>
      <c r="M34" s="31">
        <f t="shared" si="3"/>
        <v>8210506</v>
      </c>
      <c r="N34" s="31">
        <f t="shared" si="3"/>
        <v>-11370045</v>
      </c>
      <c r="O34" s="31">
        <f t="shared" si="3"/>
        <v>6624327</v>
      </c>
      <c r="P34" s="31">
        <f t="shared" si="3"/>
        <v>-1237272</v>
      </c>
      <c r="Q34" s="31">
        <f t="shared" si="3"/>
        <v>-1531789</v>
      </c>
      <c r="R34" s="31">
        <f t="shared" si="3"/>
        <v>3855266</v>
      </c>
      <c r="S34" s="31">
        <f t="shared" si="3"/>
        <v>16481235</v>
      </c>
      <c r="T34" s="31">
        <f t="shared" si="3"/>
        <v>-5705347</v>
      </c>
      <c r="U34" s="31">
        <f t="shared" si="3"/>
        <v>-29436917</v>
      </c>
      <c r="V34" s="31">
        <f t="shared" si="3"/>
        <v>-18661029</v>
      </c>
      <c r="W34" s="31">
        <f t="shared" si="3"/>
        <v>5705543</v>
      </c>
      <c r="X34" s="31">
        <f t="shared" si="3"/>
        <v>350000</v>
      </c>
      <c r="Y34" s="31">
        <f t="shared" si="3"/>
        <v>5355543</v>
      </c>
      <c r="Z34" s="32">
        <f>+IF(X34&lt;&gt;0,+(Y34/X34)*100,0)</f>
        <v>1530.155142857143</v>
      </c>
      <c r="AA34" s="33">
        <f>SUM(AA29:AA33)</f>
        <v>350000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59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60</v>
      </c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2.75">
      <c r="A38" s="23" t="s">
        <v>57</v>
      </c>
      <c r="B38" s="17"/>
      <c r="C38" s="18">
        <v>6777082</v>
      </c>
      <c r="D38" s="18"/>
      <c r="E38" s="19"/>
      <c r="F38" s="20"/>
      <c r="G38" s="20">
        <v>6302477</v>
      </c>
      <c r="H38" s="20"/>
      <c r="I38" s="20"/>
      <c r="J38" s="20">
        <v>6302477</v>
      </c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>
        <v>6302477</v>
      </c>
      <c r="X38" s="20"/>
      <c r="Y38" s="20">
        <v>6302477</v>
      </c>
      <c r="Z38" s="21"/>
      <c r="AA38" s="22"/>
    </row>
    <row r="39" spans="1:27" ht="12.75">
      <c r="A39" s="27" t="s">
        <v>61</v>
      </c>
      <c r="B39" s="35"/>
      <c r="C39" s="29">
        <f aca="true" t="shared" si="4" ref="C39:Y39">SUM(C37:C38)</f>
        <v>6777082</v>
      </c>
      <c r="D39" s="29">
        <f>SUM(D37:D38)</f>
        <v>0</v>
      </c>
      <c r="E39" s="36">
        <f t="shared" si="4"/>
        <v>0</v>
      </c>
      <c r="F39" s="37">
        <f t="shared" si="4"/>
        <v>0</v>
      </c>
      <c r="G39" s="37">
        <f t="shared" si="4"/>
        <v>6302477</v>
      </c>
      <c r="H39" s="37">
        <f t="shared" si="4"/>
        <v>0</v>
      </c>
      <c r="I39" s="37">
        <f t="shared" si="4"/>
        <v>0</v>
      </c>
      <c r="J39" s="37">
        <f t="shared" si="4"/>
        <v>6302477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6302477</v>
      </c>
      <c r="X39" s="37">
        <f t="shared" si="4"/>
        <v>0</v>
      </c>
      <c r="Y39" s="37">
        <f t="shared" si="4"/>
        <v>6302477</v>
      </c>
      <c r="Z39" s="38">
        <f>+IF(X39&lt;&gt;0,+(Y39/X39)*100,0)</f>
        <v>0</v>
      </c>
      <c r="AA39" s="39">
        <f>SUM(AA37:AA38)</f>
        <v>0</v>
      </c>
    </row>
    <row r="40" spans="1:27" ht="12.75">
      <c r="A40" s="27" t="s">
        <v>62</v>
      </c>
      <c r="B40" s="28"/>
      <c r="C40" s="29">
        <f aca="true" t="shared" si="5" ref="C40:Y40">+C34+C39</f>
        <v>28445794</v>
      </c>
      <c r="D40" s="29">
        <f>+D34+D39</f>
        <v>0</v>
      </c>
      <c r="E40" s="30">
        <f t="shared" si="5"/>
        <v>200000</v>
      </c>
      <c r="F40" s="31">
        <f t="shared" si="5"/>
        <v>350000</v>
      </c>
      <c r="G40" s="31">
        <f t="shared" si="5"/>
        <v>33996126</v>
      </c>
      <c r="H40" s="31">
        <f t="shared" si="5"/>
        <v>-10214311</v>
      </c>
      <c r="I40" s="31">
        <f t="shared" si="5"/>
        <v>14402013</v>
      </c>
      <c r="J40" s="31">
        <f t="shared" si="5"/>
        <v>38183828</v>
      </c>
      <c r="K40" s="31">
        <f t="shared" si="5"/>
        <v>-18915738</v>
      </c>
      <c r="L40" s="31">
        <f t="shared" si="5"/>
        <v>-664813</v>
      </c>
      <c r="M40" s="31">
        <f t="shared" si="5"/>
        <v>8210506</v>
      </c>
      <c r="N40" s="31">
        <f t="shared" si="5"/>
        <v>-11370045</v>
      </c>
      <c r="O40" s="31">
        <f t="shared" si="5"/>
        <v>6624327</v>
      </c>
      <c r="P40" s="31">
        <f t="shared" si="5"/>
        <v>-1237272</v>
      </c>
      <c r="Q40" s="31">
        <f t="shared" si="5"/>
        <v>-1531789</v>
      </c>
      <c r="R40" s="31">
        <f t="shared" si="5"/>
        <v>3855266</v>
      </c>
      <c r="S40" s="31">
        <f t="shared" si="5"/>
        <v>16481235</v>
      </c>
      <c r="T40" s="31">
        <f t="shared" si="5"/>
        <v>-5705347</v>
      </c>
      <c r="U40" s="31">
        <f t="shared" si="5"/>
        <v>-29436917</v>
      </c>
      <c r="V40" s="31">
        <f t="shared" si="5"/>
        <v>-18661029</v>
      </c>
      <c r="W40" s="31">
        <f t="shared" si="5"/>
        <v>12008020</v>
      </c>
      <c r="X40" s="31">
        <f t="shared" si="5"/>
        <v>350000</v>
      </c>
      <c r="Y40" s="31">
        <f t="shared" si="5"/>
        <v>11658020</v>
      </c>
      <c r="Z40" s="32">
        <f>+IF(X40&lt;&gt;0,+(Y40/X40)*100,0)</f>
        <v>3330.862857142857</v>
      </c>
      <c r="AA40" s="33">
        <f>+AA34+AA39</f>
        <v>350000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198175343</v>
      </c>
      <c r="D42" s="43">
        <f>+D25-D40</f>
        <v>0</v>
      </c>
      <c r="E42" s="44">
        <f t="shared" si="6"/>
        <v>50999889</v>
      </c>
      <c r="F42" s="45">
        <f t="shared" si="6"/>
        <v>46215290</v>
      </c>
      <c r="G42" s="45">
        <f t="shared" si="6"/>
        <v>274837637</v>
      </c>
      <c r="H42" s="45">
        <f t="shared" si="6"/>
        <v>2265654</v>
      </c>
      <c r="I42" s="45">
        <f t="shared" si="6"/>
        <v>-20924040</v>
      </c>
      <c r="J42" s="45">
        <f t="shared" si="6"/>
        <v>256179251</v>
      </c>
      <c r="K42" s="45">
        <f t="shared" si="6"/>
        <v>-6600972</v>
      </c>
      <c r="L42" s="45">
        <f t="shared" si="6"/>
        <v>-2608213</v>
      </c>
      <c r="M42" s="45">
        <f t="shared" si="6"/>
        <v>43797888</v>
      </c>
      <c r="N42" s="45">
        <f t="shared" si="6"/>
        <v>34588703</v>
      </c>
      <c r="O42" s="45">
        <f t="shared" si="6"/>
        <v>-12341436</v>
      </c>
      <c r="P42" s="45">
        <f t="shared" si="6"/>
        <v>-604298</v>
      </c>
      <c r="Q42" s="45">
        <f t="shared" si="6"/>
        <v>31774912</v>
      </c>
      <c r="R42" s="45">
        <f t="shared" si="6"/>
        <v>18829178</v>
      </c>
      <c r="S42" s="45">
        <f t="shared" si="6"/>
        <v>-8017794</v>
      </c>
      <c r="T42" s="45">
        <f t="shared" si="6"/>
        <v>-5357814</v>
      </c>
      <c r="U42" s="45">
        <f t="shared" si="6"/>
        <v>3813453</v>
      </c>
      <c r="V42" s="45">
        <f t="shared" si="6"/>
        <v>-9562155</v>
      </c>
      <c r="W42" s="45">
        <f t="shared" si="6"/>
        <v>300034977</v>
      </c>
      <c r="X42" s="45">
        <f t="shared" si="6"/>
        <v>46215290</v>
      </c>
      <c r="Y42" s="45">
        <f t="shared" si="6"/>
        <v>253819687</v>
      </c>
      <c r="Z42" s="46">
        <f>+IF(X42&lt;&gt;0,+(Y42/X42)*100,0)</f>
        <v>549.2114990515045</v>
      </c>
      <c r="AA42" s="47">
        <f>+AA25-AA40</f>
        <v>46215290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185846882</v>
      </c>
      <c r="D45" s="18"/>
      <c r="E45" s="19"/>
      <c r="F45" s="20">
        <v>-4784599</v>
      </c>
      <c r="G45" s="20">
        <v>213650204</v>
      </c>
      <c r="H45" s="20">
        <v>13929</v>
      </c>
      <c r="I45" s="20"/>
      <c r="J45" s="20">
        <v>213664133</v>
      </c>
      <c r="K45" s="20"/>
      <c r="L45" s="20">
        <v>221450</v>
      </c>
      <c r="M45" s="20"/>
      <c r="N45" s="20">
        <v>221450</v>
      </c>
      <c r="O45" s="20">
        <v>46186</v>
      </c>
      <c r="P45" s="20"/>
      <c r="Q45" s="20"/>
      <c r="R45" s="20">
        <v>46186</v>
      </c>
      <c r="S45" s="20"/>
      <c r="T45" s="20"/>
      <c r="U45" s="20"/>
      <c r="V45" s="20"/>
      <c r="W45" s="20">
        <v>213931769</v>
      </c>
      <c r="X45" s="20">
        <v>-4784599</v>
      </c>
      <c r="Y45" s="20">
        <v>218716368</v>
      </c>
      <c r="Z45" s="48">
        <v>-4571.26</v>
      </c>
      <c r="AA45" s="22">
        <v>-4784599</v>
      </c>
    </row>
    <row r="46" spans="1:27" ht="12.7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2.75">
      <c r="A47" s="23"/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68</v>
      </c>
      <c r="B48" s="50" t="s">
        <v>64</v>
      </c>
      <c r="C48" s="51">
        <f aca="true" t="shared" si="7" ref="C48:Y48">SUM(C45:C47)</f>
        <v>185846882</v>
      </c>
      <c r="D48" s="51">
        <f>SUM(D45:D47)</f>
        <v>0</v>
      </c>
      <c r="E48" s="52">
        <f t="shared" si="7"/>
        <v>0</v>
      </c>
      <c r="F48" s="53">
        <f t="shared" si="7"/>
        <v>-4784599</v>
      </c>
      <c r="G48" s="53">
        <f t="shared" si="7"/>
        <v>213650204</v>
      </c>
      <c r="H48" s="53">
        <f t="shared" si="7"/>
        <v>13929</v>
      </c>
      <c r="I48" s="53">
        <f t="shared" si="7"/>
        <v>0</v>
      </c>
      <c r="J48" s="53">
        <f t="shared" si="7"/>
        <v>213664133</v>
      </c>
      <c r="K48" s="53">
        <f t="shared" si="7"/>
        <v>0</v>
      </c>
      <c r="L48" s="53">
        <f t="shared" si="7"/>
        <v>221450</v>
      </c>
      <c r="M48" s="53">
        <f t="shared" si="7"/>
        <v>0</v>
      </c>
      <c r="N48" s="53">
        <f t="shared" si="7"/>
        <v>221450</v>
      </c>
      <c r="O48" s="53">
        <f t="shared" si="7"/>
        <v>46186</v>
      </c>
      <c r="P48" s="53">
        <f t="shared" si="7"/>
        <v>0</v>
      </c>
      <c r="Q48" s="53">
        <f t="shared" si="7"/>
        <v>0</v>
      </c>
      <c r="R48" s="53">
        <f t="shared" si="7"/>
        <v>46186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213931769</v>
      </c>
      <c r="X48" s="53">
        <f t="shared" si="7"/>
        <v>-4784599</v>
      </c>
      <c r="Y48" s="53">
        <f t="shared" si="7"/>
        <v>218716368</v>
      </c>
      <c r="Z48" s="54">
        <f>+IF(X48&lt;&gt;0,+(Y48/X48)*100,0)</f>
        <v>-4571.258071993077</v>
      </c>
      <c r="AA48" s="55">
        <f>SUM(AA45:AA47)</f>
        <v>-4784599</v>
      </c>
    </row>
    <row r="49" spans="1:27" ht="12.75">
      <c r="A49" s="56" t="s">
        <v>123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124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125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7" t="s">
        <v>89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126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9664568</v>
      </c>
      <c r="D6" s="18"/>
      <c r="E6" s="19"/>
      <c r="F6" s="20">
        <v>318668226</v>
      </c>
      <c r="G6" s="20">
        <v>-1493909</v>
      </c>
      <c r="H6" s="20">
        <v>4508739</v>
      </c>
      <c r="I6" s="20">
        <v>-13956423</v>
      </c>
      <c r="J6" s="20">
        <v>-10941593</v>
      </c>
      <c r="K6" s="20">
        <v>-522639</v>
      </c>
      <c r="L6" s="20">
        <v>11608660</v>
      </c>
      <c r="M6" s="20">
        <v>15905681</v>
      </c>
      <c r="N6" s="20">
        <v>26991702</v>
      </c>
      <c r="O6" s="20">
        <v>-1415810</v>
      </c>
      <c r="P6" s="20">
        <v>5198786</v>
      </c>
      <c r="Q6" s="20">
        <v>-1788827</v>
      </c>
      <c r="R6" s="20">
        <v>1994149</v>
      </c>
      <c r="S6" s="20">
        <v>-6913443</v>
      </c>
      <c r="T6" s="20">
        <v>6603915</v>
      </c>
      <c r="U6" s="20">
        <v>14360420</v>
      </c>
      <c r="V6" s="20">
        <v>14050892</v>
      </c>
      <c r="W6" s="20">
        <v>32095150</v>
      </c>
      <c r="X6" s="20">
        <v>318668226</v>
      </c>
      <c r="Y6" s="20">
        <v>-286573076</v>
      </c>
      <c r="Z6" s="21">
        <v>-89.93</v>
      </c>
      <c r="AA6" s="22">
        <v>318668226</v>
      </c>
    </row>
    <row r="7" spans="1:27" ht="12.75">
      <c r="A7" s="23" t="s">
        <v>34</v>
      </c>
      <c r="B7" s="17"/>
      <c r="C7" s="18">
        <v>8122806</v>
      </c>
      <c r="D7" s="18"/>
      <c r="E7" s="19">
        <v>59016000</v>
      </c>
      <c r="F7" s="20">
        <v>1946000</v>
      </c>
      <c r="G7" s="20">
        <v>26239673</v>
      </c>
      <c r="H7" s="20">
        <v>-22665313</v>
      </c>
      <c r="I7" s="20">
        <v>3675133</v>
      </c>
      <c r="J7" s="20">
        <v>7249493</v>
      </c>
      <c r="K7" s="20">
        <v>-6170605</v>
      </c>
      <c r="L7" s="20">
        <v>2723285</v>
      </c>
      <c r="M7" s="20">
        <v>17785185</v>
      </c>
      <c r="N7" s="20">
        <v>14337865</v>
      </c>
      <c r="O7" s="20">
        <v>-9989713</v>
      </c>
      <c r="P7" s="20">
        <v>-6729308</v>
      </c>
      <c r="Q7" s="20">
        <v>24555256</v>
      </c>
      <c r="R7" s="20">
        <v>7836235</v>
      </c>
      <c r="S7" s="20">
        <v>-1573090</v>
      </c>
      <c r="T7" s="20">
        <v>-21942388</v>
      </c>
      <c r="U7" s="20">
        <v>-10488325</v>
      </c>
      <c r="V7" s="20">
        <v>-34003803</v>
      </c>
      <c r="W7" s="20">
        <v>-4580210</v>
      </c>
      <c r="X7" s="20">
        <v>1946000</v>
      </c>
      <c r="Y7" s="20">
        <v>-6526210</v>
      </c>
      <c r="Z7" s="21">
        <v>-335.37</v>
      </c>
      <c r="AA7" s="22">
        <v>1946000</v>
      </c>
    </row>
    <row r="8" spans="1:27" ht="12.75">
      <c r="A8" s="23" t="s">
        <v>35</v>
      </c>
      <c r="B8" s="17"/>
      <c r="C8" s="18">
        <v>32028099</v>
      </c>
      <c r="D8" s="18"/>
      <c r="E8" s="19">
        <v>10296778</v>
      </c>
      <c r="F8" s="20">
        <v>230292655</v>
      </c>
      <c r="G8" s="20">
        <v>1743275</v>
      </c>
      <c r="H8" s="20">
        <v>3762407</v>
      </c>
      <c r="I8" s="20">
        <v>-67545</v>
      </c>
      <c r="J8" s="20">
        <v>5438137</v>
      </c>
      <c r="K8" s="20">
        <v>-6272563</v>
      </c>
      <c r="L8" s="20">
        <v>2889692</v>
      </c>
      <c r="M8" s="20">
        <v>-1599621</v>
      </c>
      <c r="N8" s="20">
        <v>-4982492</v>
      </c>
      <c r="O8" s="20">
        <v>2201735</v>
      </c>
      <c r="P8" s="20">
        <v>1107978</v>
      </c>
      <c r="Q8" s="20">
        <v>2185838</v>
      </c>
      <c r="R8" s="20">
        <v>5495551</v>
      </c>
      <c r="S8" s="20">
        <v>6596006</v>
      </c>
      <c r="T8" s="20">
        <v>-112070</v>
      </c>
      <c r="U8" s="20">
        <v>115162</v>
      </c>
      <c r="V8" s="20">
        <v>6599098</v>
      </c>
      <c r="W8" s="20">
        <v>12550294</v>
      </c>
      <c r="X8" s="20">
        <v>230292655</v>
      </c>
      <c r="Y8" s="20">
        <v>-217742361</v>
      </c>
      <c r="Z8" s="21">
        <v>-94.55</v>
      </c>
      <c r="AA8" s="22">
        <v>230292655</v>
      </c>
    </row>
    <row r="9" spans="1:27" ht="12.75">
      <c r="A9" s="23" t="s">
        <v>36</v>
      </c>
      <c r="B9" s="17"/>
      <c r="C9" s="18">
        <v>-3129532</v>
      </c>
      <c r="D9" s="18"/>
      <c r="E9" s="19"/>
      <c r="F9" s="20"/>
      <c r="G9" s="20">
        <v>30325577</v>
      </c>
      <c r="H9" s="20">
        <v>-8751546</v>
      </c>
      <c r="I9" s="20">
        <v>702444</v>
      </c>
      <c r="J9" s="20">
        <v>22276475</v>
      </c>
      <c r="K9" s="20">
        <v>1745493</v>
      </c>
      <c r="L9" s="20">
        <v>-19290155</v>
      </c>
      <c r="M9" s="20">
        <v>2124068</v>
      </c>
      <c r="N9" s="20">
        <v>-15420594</v>
      </c>
      <c r="O9" s="20">
        <v>-1418179</v>
      </c>
      <c r="P9" s="20">
        <v>-541274</v>
      </c>
      <c r="Q9" s="20">
        <v>-6095953</v>
      </c>
      <c r="R9" s="20">
        <v>-8055406</v>
      </c>
      <c r="S9" s="20">
        <v>-2208411</v>
      </c>
      <c r="T9" s="20">
        <v>831663</v>
      </c>
      <c r="U9" s="20">
        <v>576246</v>
      </c>
      <c r="V9" s="20">
        <v>-800502</v>
      </c>
      <c r="W9" s="20">
        <v>-2000027</v>
      </c>
      <c r="X9" s="20"/>
      <c r="Y9" s="20">
        <v>-2000027</v>
      </c>
      <c r="Z9" s="21"/>
      <c r="AA9" s="22"/>
    </row>
    <row r="10" spans="1:27" ht="12.7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2.75">
      <c r="A11" s="23" t="s">
        <v>38</v>
      </c>
      <c r="B11" s="17"/>
      <c r="C11" s="18">
        <v>1806870</v>
      </c>
      <c r="D11" s="18"/>
      <c r="E11" s="19"/>
      <c r="F11" s="20">
        <v>2500000</v>
      </c>
      <c r="G11" s="20">
        <v>118415</v>
      </c>
      <c r="H11" s="20">
        <v>-65666</v>
      </c>
      <c r="I11" s="20">
        <v>840710</v>
      </c>
      <c r="J11" s="20">
        <v>893459</v>
      </c>
      <c r="K11" s="20">
        <v>-358888</v>
      </c>
      <c r="L11" s="20">
        <v>616122</v>
      </c>
      <c r="M11" s="20">
        <v>2006176</v>
      </c>
      <c r="N11" s="20">
        <v>2263410</v>
      </c>
      <c r="O11" s="20">
        <v>-2080793</v>
      </c>
      <c r="P11" s="20">
        <v>-96518</v>
      </c>
      <c r="Q11" s="20">
        <v>1163690</v>
      </c>
      <c r="R11" s="20">
        <v>-1013621</v>
      </c>
      <c r="S11" s="20">
        <v>347207</v>
      </c>
      <c r="T11" s="20">
        <v>-576289</v>
      </c>
      <c r="U11" s="20">
        <v>-1077300</v>
      </c>
      <c r="V11" s="20">
        <v>-1306382</v>
      </c>
      <c r="W11" s="20">
        <v>836866</v>
      </c>
      <c r="X11" s="20">
        <v>2500000</v>
      </c>
      <c r="Y11" s="20">
        <v>-1663134</v>
      </c>
      <c r="Z11" s="21">
        <v>-66.53</v>
      </c>
      <c r="AA11" s="22">
        <v>2500000</v>
      </c>
    </row>
    <row r="12" spans="1:27" ht="12.75">
      <c r="A12" s="27" t="s">
        <v>39</v>
      </c>
      <c r="B12" s="28"/>
      <c r="C12" s="29">
        <f aca="true" t="shared" si="0" ref="C12:Y12">SUM(C6:C11)</f>
        <v>48492811</v>
      </c>
      <c r="D12" s="29">
        <f>SUM(D6:D11)</f>
        <v>0</v>
      </c>
      <c r="E12" s="30">
        <f t="shared" si="0"/>
        <v>69312778</v>
      </c>
      <c r="F12" s="31">
        <f t="shared" si="0"/>
        <v>553406881</v>
      </c>
      <c r="G12" s="31">
        <f t="shared" si="0"/>
        <v>56933031</v>
      </c>
      <c r="H12" s="31">
        <f t="shared" si="0"/>
        <v>-23211379</v>
      </c>
      <c r="I12" s="31">
        <f t="shared" si="0"/>
        <v>-8805681</v>
      </c>
      <c r="J12" s="31">
        <f t="shared" si="0"/>
        <v>24915971</v>
      </c>
      <c r="K12" s="31">
        <f t="shared" si="0"/>
        <v>-11579202</v>
      </c>
      <c r="L12" s="31">
        <f t="shared" si="0"/>
        <v>-1452396</v>
      </c>
      <c r="M12" s="31">
        <f t="shared" si="0"/>
        <v>36221489</v>
      </c>
      <c r="N12" s="31">
        <f t="shared" si="0"/>
        <v>23189891</v>
      </c>
      <c r="O12" s="31">
        <f t="shared" si="0"/>
        <v>-12702760</v>
      </c>
      <c r="P12" s="31">
        <f t="shared" si="0"/>
        <v>-1060336</v>
      </c>
      <c r="Q12" s="31">
        <f t="shared" si="0"/>
        <v>20020004</v>
      </c>
      <c r="R12" s="31">
        <f t="shared" si="0"/>
        <v>6256908</v>
      </c>
      <c r="S12" s="31">
        <f t="shared" si="0"/>
        <v>-3751731</v>
      </c>
      <c r="T12" s="31">
        <f t="shared" si="0"/>
        <v>-15195169</v>
      </c>
      <c r="U12" s="31">
        <f t="shared" si="0"/>
        <v>3486203</v>
      </c>
      <c r="V12" s="31">
        <f t="shared" si="0"/>
        <v>-15460697</v>
      </c>
      <c r="W12" s="31">
        <f t="shared" si="0"/>
        <v>38902073</v>
      </c>
      <c r="X12" s="31">
        <f t="shared" si="0"/>
        <v>553406881</v>
      </c>
      <c r="Y12" s="31">
        <f t="shared" si="0"/>
        <v>-514504808</v>
      </c>
      <c r="Z12" s="32">
        <f>+IF(X12&lt;&gt;0,+(Y12/X12)*100,0)</f>
        <v>-92.97043923094986</v>
      </c>
      <c r="AA12" s="33">
        <f>SUM(AA6:AA11)</f>
        <v>553406881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2.7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2.75">
      <c r="A17" s="23" t="s">
        <v>43</v>
      </c>
      <c r="B17" s="17"/>
      <c r="C17" s="18">
        <v>56338000</v>
      </c>
      <c r="D17" s="18"/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1"/>
      <c r="AA17" s="22"/>
    </row>
    <row r="18" spans="1:27" ht="12.7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>
        <v>470761695</v>
      </c>
      <c r="D19" s="18"/>
      <c r="E19" s="19">
        <v>57351000</v>
      </c>
      <c r="F19" s="20">
        <v>-214897842</v>
      </c>
      <c r="G19" s="20">
        <v>-1050424</v>
      </c>
      <c r="H19" s="20">
        <v>592394</v>
      </c>
      <c r="I19" s="20">
        <v>-77834</v>
      </c>
      <c r="J19" s="20">
        <v>-535864</v>
      </c>
      <c r="K19" s="20">
        <v>-2643821</v>
      </c>
      <c r="L19" s="20">
        <v>-1470611</v>
      </c>
      <c r="M19" s="20">
        <v>2226359</v>
      </c>
      <c r="N19" s="20">
        <v>-1888073</v>
      </c>
      <c r="O19" s="20">
        <v>-1800526</v>
      </c>
      <c r="P19" s="20">
        <v>-1397662</v>
      </c>
      <c r="Q19" s="20">
        <v>-1819406</v>
      </c>
      <c r="R19" s="20">
        <v>-5017594</v>
      </c>
      <c r="S19" s="20">
        <v>-815672</v>
      </c>
      <c r="T19" s="20">
        <v>122569</v>
      </c>
      <c r="U19" s="20">
        <v>1991352</v>
      </c>
      <c r="V19" s="20">
        <v>1298249</v>
      </c>
      <c r="W19" s="20">
        <v>-6143282</v>
      </c>
      <c r="X19" s="20">
        <v>-214897842</v>
      </c>
      <c r="Y19" s="20">
        <v>208754560</v>
      </c>
      <c r="Z19" s="21">
        <v>-97.14</v>
      </c>
      <c r="AA19" s="22">
        <v>-214897842</v>
      </c>
    </row>
    <row r="20" spans="1:27" ht="12.75">
      <c r="A20" s="23"/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46</v>
      </c>
      <c r="B21" s="17"/>
      <c r="C21" s="18">
        <v>92524737</v>
      </c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2.75">
      <c r="A22" s="23" t="s">
        <v>47</v>
      </c>
      <c r="B22" s="17"/>
      <c r="C22" s="18">
        <v>587461</v>
      </c>
      <c r="D22" s="18"/>
      <c r="E22" s="19">
        <v>10520</v>
      </c>
      <c r="F22" s="20">
        <v>288261</v>
      </c>
      <c r="G22" s="20">
        <v>-23436</v>
      </c>
      <c r="H22" s="20">
        <v>-23436</v>
      </c>
      <c r="I22" s="20">
        <v>-23436</v>
      </c>
      <c r="J22" s="20">
        <v>-70308</v>
      </c>
      <c r="K22" s="20">
        <v>-23436</v>
      </c>
      <c r="L22" s="20">
        <v>-23436</v>
      </c>
      <c r="M22" s="20">
        <v>-23436</v>
      </c>
      <c r="N22" s="20">
        <v>-70308</v>
      </c>
      <c r="O22" s="20">
        <v>-23436</v>
      </c>
      <c r="P22" s="20"/>
      <c r="Q22" s="20"/>
      <c r="R22" s="20">
        <v>-23436</v>
      </c>
      <c r="S22" s="20"/>
      <c r="T22" s="20"/>
      <c r="U22" s="20">
        <v>-39060</v>
      </c>
      <c r="V22" s="20">
        <v>-39060</v>
      </c>
      <c r="W22" s="20">
        <v>-203112</v>
      </c>
      <c r="X22" s="20">
        <v>288261</v>
      </c>
      <c r="Y22" s="20">
        <v>-491373</v>
      </c>
      <c r="Z22" s="21">
        <v>-170.46</v>
      </c>
      <c r="AA22" s="22">
        <v>288261</v>
      </c>
    </row>
    <row r="23" spans="1:27" ht="12.75">
      <c r="A23" s="23" t="s">
        <v>48</v>
      </c>
      <c r="B23" s="17"/>
      <c r="C23" s="18">
        <v>355590</v>
      </c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2.75">
      <c r="A24" s="27" t="s">
        <v>49</v>
      </c>
      <c r="B24" s="35"/>
      <c r="C24" s="29">
        <f aca="true" t="shared" si="1" ref="C24:Y24">SUM(C15:C23)</f>
        <v>620567483</v>
      </c>
      <c r="D24" s="29">
        <f>SUM(D15:D23)</f>
        <v>0</v>
      </c>
      <c r="E24" s="36">
        <f t="shared" si="1"/>
        <v>57361520</v>
      </c>
      <c r="F24" s="37">
        <f t="shared" si="1"/>
        <v>-214609581</v>
      </c>
      <c r="G24" s="37">
        <f t="shared" si="1"/>
        <v>-1073860</v>
      </c>
      <c r="H24" s="37">
        <f t="shared" si="1"/>
        <v>568958</v>
      </c>
      <c r="I24" s="37">
        <f t="shared" si="1"/>
        <v>-101270</v>
      </c>
      <c r="J24" s="37">
        <f t="shared" si="1"/>
        <v>-606172</v>
      </c>
      <c r="K24" s="37">
        <f t="shared" si="1"/>
        <v>-2667257</v>
      </c>
      <c r="L24" s="37">
        <f t="shared" si="1"/>
        <v>-1494047</v>
      </c>
      <c r="M24" s="37">
        <f t="shared" si="1"/>
        <v>2202923</v>
      </c>
      <c r="N24" s="37">
        <f t="shared" si="1"/>
        <v>-1958381</v>
      </c>
      <c r="O24" s="37">
        <f t="shared" si="1"/>
        <v>-1823962</v>
      </c>
      <c r="P24" s="37">
        <f t="shared" si="1"/>
        <v>-1397662</v>
      </c>
      <c r="Q24" s="37">
        <f t="shared" si="1"/>
        <v>-1819406</v>
      </c>
      <c r="R24" s="37">
        <f t="shared" si="1"/>
        <v>-5041030</v>
      </c>
      <c r="S24" s="37">
        <f t="shared" si="1"/>
        <v>-815672</v>
      </c>
      <c r="T24" s="37">
        <f t="shared" si="1"/>
        <v>122569</v>
      </c>
      <c r="U24" s="37">
        <f t="shared" si="1"/>
        <v>1952292</v>
      </c>
      <c r="V24" s="37">
        <f t="shared" si="1"/>
        <v>1259189</v>
      </c>
      <c r="W24" s="37">
        <f t="shared" si="1"/>
        <v>-6346394</v>
      </c>
      <c r="X24" s="37">
        <f t="shared" si="1"/>
        <v>-214609581</v>
      </c>
      <c r="Y24" s="37">
        <f t="shared" si="1"/>
        <v>208263187</v>
      </c>
      <c r="Z24" s="38">
        <f>+IF(X24&lt;&gt;0,+(Y24/X24)*100,0)</f>
        <v>-97.04281888514568</v>
      </c>
      <c r="AA24" s="39">
        <f>SUM(AA15:AA23)</f>
        <v>-214609581</v>
      </c>
    </row>
    <row r="25" spans="1:27" ht="12.75">
      <c r="A25" s="27" t="s">
        <v>50</v>
      </c>
      <c r="B25" s="28"/>
      <c r="C25" s="29">
        <f aca="true" t="shared" si="2" ref="C25:Y25">+C12+C24</f>
        <v>669060294</v>
      </c>
      <c r="D25" s="29">
        <f>+D12+D24</f>
        <v>0</v>
      </c>
      <c r="E25" s="30">
        <f t="shared" si="2"/>
        <v>126674298</v>
      </c>
      <c r="F25" s="31">
        <f t="shared" si="2"/>
        <v>338797300</v>
      </c>
      <c r="G25" s="31">
        <f t="shared" si="2"/>
        <v>55859171</v>
      </c>
      <c r="H25" s="31">
        <f t="shared" si="2"/>
        <v>-22642421</v>
      </c>
      <c r="I25" s="31">
        <f t="shared" si="2"/>
        <v>-8906951</v>
      </c>
      <c r="J25" s="31">
        <f t="shared" si="2"/>
        <v>24309799</v>
      </c>
      <c r="K25" s="31">
        <f t="shared" si="2"/>
        <v>-14246459</v>
      </c>
      <c r="L25" s="31">
        <f t="shared" si="2"/>
        <v>-2946443</v>
      </c>
      <c r="M25" s="31">
        <f t="shared" si="2"/>
        <v>38424412</v>
      </c>
      <c r="N25" s="31">
        <f t="shared" si="2"/>
        <v>21231510</v>
      </c>
      <c r="O25" s="31">
        <f t="shared" si="2"/>
        <v>-14526722</v>
      </c>
      <c r="P25" s="31">
        <f t="shared" si="2"/>
        <v>-2457998</v>
      </c>
      <c r="Q25" s="31">
        <f t="shared" si="2"/>
        <v>18200598</v>
      </c>
      <c r="R25" s="31">
        <f t="shared" si="2"/>
        <v>1215878</v>
      </c>
      <c r="S25" s="31">
        <f t="shared" si="2"/>
        <v>-4567403</v>
      </c>
      <c r="T25" s="31">
        <f t="shared" si="2"/>
        <v>-15072600</v>
      </c>
      <c r="U25" s="31">
        <f t="shared" si="2"/>
        <v>5438495</v>
      </c>
      <c r="V25" s="31">
        <f t="shared" si="2"/>
        <v>-14201508</v>
      </c>
      <c r="W25" s="31">
        <f t="shared" si="2"/>
        <v>32555679</v>
      </c>
      <c r="X25" s="31">
        <f t="shared" si="2"/>
        <v>338797300</v>
      </c>
      <c r="Y25" s="31">
        <f t="shared" si="2"/>
        <v>-306241621</v>
      </c>
      <c r="Z25" s="32">
        <f>+IF(X25&lt;&gt;0,+(Y25/X25)*100,0)</f>
        <v>-90.39080919476041</v>
      </c>
      <c r="AA25" s="33">
        <f>+AA12+AA24</f>
        <v>338797300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51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52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53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54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2.75">
      <c r="A31" s="23" t="s">
        <v>55</v>
      </c>
      <c r="B31" s="17"/>
      <c r="C31" s="18">
        <v>3605381</v>
      </c>
      <c r="D31" s="18"/>
      <c r="E31" s="19"/>
      <c r="F31" s="20">
        <v>2666000</v>
      </c>
      <c r="G31" s="20">
        <v>-2134</v>
      </c>
      <c r="H31" s="20">
        <v>-6612</v>
      </c>
      <c r="I31" s="20">
        <v>1611</v>
      </c>
      <c r="J31" s="20">
        <v>-7135</v>
      </c>
      <c r="K31" s="20">
        <v>2342</v>
      </c>
      <c r="L31" s="20">
        <v>-10652</v>
      </c>
      <c r="M31" s="20">
        <v>7218</v>
      </c>
      <c r="N31" s="20">
        <v>-1092</v>
      </c>
      <c r="O31" s="20">
        <v>120</v>
      </c>
      <c r="P31" s="20">
        <v>343</v>
      </c>
      <c r="Q31" s="20">
        <v>7725</v>
      </c>
      <c r="R31" s="20">
        <v>8188</v>
      </c>
      <c r="S31" s="20">
        <v>-6050</v>
      </c>
      <c r="T31" s="20">
        <v>2935</v>
      </c>
      <c r="U31" s="20"/>
      <c r="V31" s="20">
        <v>-3115</v>
      </c>
      <c r="W31" s="20">
        <v>-3154</v>
      </c>
      <c r="X31" s="20">
        <v>2666000</v>
      </c>
      <c r="Y31" s="20">
        <v>-2669154</v>
      </c>
      <c r="Z31" s="21">
        <v>-100.12</v>
      </c>
      <c r="AA31" s="22">
        <v>2666000</v>
      </c>
    </row>
    <row r="32" spans="1:27" ht="12.75">
      <c r="A32" s="23" t="s">
        <v>56</v>
      </c>
      <c r="B32" s="17"/>
      <c r="C32" s="18">
        <v>60893211</v>
      </c>
      <c r="D32" s="18"/>
      <c r="E32" s="19">
        <v>114948677</v>
      </c>
      <c r="F32" s="20"/>
      <c r="G32" s="20">
        <v>9897931</v>
      </c>
      <c r="H32" s="20">
        <v>-535918</v>
      </c>
      <c r="I32" s="20">
        <v>-5530111</v>
      </c>
      <c r="J32" s="20">
        <v>3831902</v>
      </c>
      <c r="K32" s="20">
        <v>-16771994</v>
      </c>
      <c r="L32" s="20">
        <v>2506792</v>
      </c>
      <c r="M32" s="20">
        <v>-3783651</v>
      </c>
      <c r="N32" s="20">
        <v>-18048853</v>
      </c>
      <c r="O32" s="20">
        <v>-8658417</v>
      </c>
      <c r="P32" s="20">
        <v>27028242</v>
      </c>
      <c r="Q32" s="20">
        <v>-9616690</v>
      </c>
      <c r="R32" s="20">
        <v>8753135</v>
      </c>
      <c r="S32" s="20">
        <v>-1277911</v>
      </c>
      <c r="T32" s="20">
        <v>-4368966</v>
      </c>
      <c r="U32" s="20">
        <v>37205223</v>
      </c>
      <c r="V32" s="20">
        <v>31558346</v>
      </c>
      <c r="W32" s="20">
        <v>26094530</v>
      </c>
      <c r="X32" s="20"/>
      <c r="Y32" s="20">
        <v>26094530</v>
      </c>
      <c r="Z32" s="21"/>
      <c r="AA32" s="22"/>
    </row>
    <row r="33" spans="1:27" ht="12.75">
      <c r="A33" s="23" t="s">
        <v>57</v>
      </c>
      <c r="B33" s="17"/>
      <c r="C33" s="18">
        <v>912797</v>
      </c>
      <c r="D33" s="18"/>
      <c r="E33" s="19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1"/>
      <c r="AA33" s="22"/>
    </row>
    <row r="34" spans="1:27" ht="12.75">
      <c r="A34" s="27" t="s">
        <v>58</v>
      </c>
      <c r="B34" s="28"/>
      <c r="C34" s="29">
        <f aca="true" t="shared" si="3" ref="C34:Y34">SUM(C29:C33)</f>
        <v>65411389</v>
      </c>
      <c r="D34" s="29">
        <f>SUM(D29:D33)</f>
        <v>0</v>
      </c>
      <c r="E34" s="30">
        <f t="shared" si="3"/>
        <v>114948677</v>
      </c>
      <c r="F34" s="31">
        <f t="shared" si="3"/>
        <v>2666000</v>
      </c>
      <c r="G34" s="31">
        <f t="shared" si="3"/>
        <v>9895797</v>
      </c>
      <c r="H34" s="31">
        <f t="shared" si="3"/>
        <v>-542530</v>
      </c>
      <c r="I34" s="31">
        <f t="shared" si="3"/>
        <v>-5528500</v>
      </c>
      <c r="J34" s="31">
        <f t="shared" si="3"/>
        <v>3824767</v>
      </c>
      <c r="K34" s="31">
        <f t="shared" si="3"/>
        <v>-16769652</v>
      </c>
      <c r="L34" s="31">
        <f t="shared" si="3"/>
        <v>2496140</v>
      </c>
      <c r="M34" s="31">
        <f t="shared" si="3"/>
        <v>-3776433</v>
      </c>
      <c r="N34" s="31">
        <f t="shared" si="3"/>
        <v>-18049945</v>
      </c>
      <c r="O34" s="31">
        <f t="shared" si="3"/>
        <v>-8658297</v>
      </c>
      <c r="P34" s="31">
        <f t="shared" si="3"/>
        <v>27028585</v>
      </c>
      <c r="Q34" s="31">
        <f t="shared" si="3"/>
        <v>-9608965</v>
      </c>
      <c r="R34" s="31">
        <f t="shared" si="3"/>
        <v>8761323</v>
      </c>
      <c r="S34" s="31">
        <f t="shared" si="3"/>
        <v>-1283961</v>
      </c>
      <c r="T34" s="31">
        <f t="shared" si="3"/>
        <v>-4366031</v>
      </c>
      <c r="U34" s="31">
        <f t="shared" si="3"/>
        <v>37205223</v>
      </c>
      <c r="V34" s="31">
        <f t="shared" si="3"/>
        <v>31555231</v>
      </c>
      <c r="W34" s="31">
        <f t="shared" si="3"/>
        <v>26091376</v>
      </c>
      <c r="X34" s="31">
        <f t="shared" si="3"/>
        <v>2666000</v>
      </c>
      <c r="Y34" s="31">
        <f t="shared" si="3"/>
        <v>23425376</v>
      </c>
      <c r="Z34" s="32">
        <f>+IF(X34&lt;&gt;0,+(Y34/X34)*100,0)</f>
        <v>878.6712678169544</v>
      </c>
      <c r="AA34" s="33">
        <f>SUM(AA29:AA33)</f>
        <v>2666000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59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60</v>
      </c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2.75">
      <c r="A38" s="23" t="s">
        <v>57</v>
      </c>
      <c r="B38" s="17"/>
      <c r="C38" s="18">
        <v>28077294</v>
      </c>
      <c r="D38" s="18"/>
      <c r="E38" s="19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1"/>
      <c r="AA38" s="22"/>
    </row>
    <row r="39" spans="1:27" ht="12.75">
      <c r="A39" s="27" t="s">
        <v>61</v>
      </c>
      <c r="B39" s="35"/>
      <c r="C39" s="29">
        <f aca="true" t="shared" si="4" ref="C39:Y39">SUM(C37:C38)</f>
        <v>28077294</v>
      </c>
      <c r="D39" s="29">
        <f>SUM(D37:D38)</f>
        <v>0</v>
      </c>
      <c r="E39" s="36">
        <f t="shared" si="4"/>
        <v>0</v>
      </c>
      <c r="F39" s="37">
        <f t="shared" si="4"/>
        <v>0</v>
      </c>
      <c r="G39" s="37">
        <f t="shared" si="4"/>
        <v>0</v>
      </c>
      <c r="H39" s="37">
        <f t="shared" si="4"/>
        <v>0</v>
      </c>
      <c r="I39" s="37">
        <f t="shared" si="4"/>
        <v>0</v>
      </c>
      <c r="J39" s="37">
        <f t="shared" si="4"/>
        <v>0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0</v>
      </c>
      <c r="X39" s="37">
        <f t="shared" si="4"/>
        <v>0</v>
      </c>
      <c r="Y39" s="37">
        <f t="shared" si="4"/>
        <v>0</v>
      </c>
      <c r="Z39" s="38">
        <f>+IF(X39&lt;&gt;0,+(Y39/X39)*100,0)</f>
        <v>0</v>
      </c>
      <c r="AA39" s="39">
        <f>SUM(AA37:AA38)</f>
        <v>0</v>
      </c>
    </row>
    <row r="40" spans="1:27" ht="12.75">
      <c r="A40" s="27" t="s">
        <v>62</v>
      </c>
      <c r="B40" s="28"/>
      <c r="C40" s="29">
        <f aca="true" t="shared" si="5" ref="C40:Y40">+C34+C39</f>
        <v>93488683</v>
      </c>
      <c r="D40" s="29">
        <f>+D34+D39</f>
        <v>0</v>
      </c>
      <c r="E40" s="30">
        <f t="shared" si="5"/>
        <v>114948677</v>
      </c>
      <c r="F40" s="31">
        <f t="shared" si="5"/>
        <v>2666000</v>
      </c>
      <c r="G40" s="31">
        <f t="shared" si="5"/>
        <v>9895797</v>
      </c>
      <c r="H40" s="31">
        <f t="shared" si="5"/>
        <v>-542530</v>
      </c>
      <c r="I40" s="31">
        <f t="shared" si="5"/>
        <v>-5528500</v>
      </c>
      <c r="J40" s="31">
        <f t="shared" si="5"/>
        <v>3824767</v>
      </c>
      <c r="K40" s="31">
        <f t="shared" si="5"/>
        <v>-16769652</v>
      </c>
      <c r="L40" s="31">
        <f t="shared" si="5"/>
        <v>2496140</v>
      </c>
      <c r="M40" s="31">
        <f t="shared" si="5"/>
        <v>-3776433</v>
      </c>
      <c r="N40" s="31">
        <f t="shared" si="5"/>
        <v>-18049945</v>
      </c>
      <c r="O40" s="31">
        <f t="shared" si="5"/>
        <v>-8658297</v>
      </c>
      <c r="P40" s="31">
        <f t="shared" si="5"/>
        <v>27028585</v>
      </c>
      <c r="Q40" s="31">
        <f t="shared" si="5"/>
        <v>-9608965</v>
      </c>
      <c r="R40" s="31">
        <f t="shared" si="5"/>
        <v>8761323</v>
      </c>
      <c r="S40" s="31">
        <f t="shared" si="5"/>
        <v>-1283961</v>
      </c>
      <c r="T40" s="31">
        <f t="shared" si="5"/>
        <v>-4366031</v>
      </c>
      <c r="U40" s="31">
        <f t="shared" si="5"/>
        <v>37205223</v>
      </c>
      <c r="V40" s="31">
        <f t="shared" si="5"/>
        <v>31555231</v>
      </c>
      <c r="W40" s="31">
        <f t="shared" si="5"/>
        <v>26091376</v>
      </c>
      <c r="X40" s="31">
        <f t="shared" si="5"/>
        <v>2666000</v>
      </c>
      <c r="Y40" s="31">
        <f t="shared" si="5"/>
        <v>23425376</v>
      </c>
      <c r="Z40" s="32">
        <f>+IF(X40&lt;&gt;0,+(Y40/X40)*100,0)</f>
        <v>878.6712678169544</v>
      </c>
      <c r="AA40" s="33">
        <f>+AA34+AA39</f>
        <v>2666000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575571611</v>
      </c>
      <c r="D42" s="43">
        <f>+D25-D40</f>
        <v>0</v>
      </c>
      <c r="E42" s="44">
        <f t="shared" si="6"/>
        <v>11725621</v>
      </c>
      <c r="F42" s="45">
        <f t="shared" si="6"/>
        <v>336131300</v>
      </c>
      <c r="G42" s="45">
        <f t="shared" si="6"/>
        <v>45963374</v>
      </c>
      <c r="H42" s="45">
        <f t="shared" si="6"/>
        <v>-22099891</v>
      </c>
      <c r="I42" s="45">
        <f t="shared" si="6"/>
        <v>-3378451</v>
      </c>
      <c r="J42" s="45">
        <f t="shared" si="6"/>
        <v>20485032</v>
      </c>
      <c r="K42" s="45">
        <f t="shared" si="6"/>
        <v>2523193</v>
      </c>
      <c r="L42" s="45">
        <f t="shared" si="6"/>
        <v>-5442583</v>
      </c>
      <c r="M42" s="45">
        <f t="shared" si="6"/>
        <v>42200845</v>
      </c>
      <c r="N42" s="45">
        <f t="shared" si="6"/>
        <v>39281455</v>
      </c>
      <c r="O42" s="45">
        <f t="shared" si="6"/>
        <v>-5868425</v>
      </c>
      <c r="P42" s="45">
        <f t="shared" si="6"/>
        <v>-29486583</v>
      </c>
      <c r="Q42" s="45">
        <f t="shared" si="6"/>
        <v>27809563</v>
      </c>
      <c r="R42" s="45">
        <f t="shared" si="6"/>
        <v>-7545445</v>
      </c>
      <c r="S42" s="45">
        <f t="shared" si="6"/>
        <v>-3283442</v>
      </c>
      <c r="T42" s="45">
        <f t="shared" si="6"/>
        <v>-10706569</v>
      </c>
      <c r="U42" s="45">
        <f t="shared" si="6"/>
        <v>-31766728</v>
      </c>
      <c r="V42" s="45">
        <f t="shared" si="6"/>
        <v>-45756739</v>
      </c>
      <c r="W42" s="45">
        <f t="shared" si="6"/>
        <v>6464303</v>
      </c>
      <c r="X42" s="45">
        <f t="shared" si="6"/>
        <v>336131300</v>
      </c>
      <c r="Y42" s="45">
        <f t="shared" si="6"/>
        <v>-329666997</v>
      </c>
      <c r="Z42" s="46">
        <f>+IF(X42&lt;&gt;0,+(Y42/X42)*100,0)</f>
        <v>-98.07685181356214</v>
      </c>
      <c r="AA42" s="47">
        <f>+AA25-AA40</f>
        <v>336131300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569659726</v>
      </c>
      <c r="D45" s="18"/>
      <c r="E45" s="19">
        <v>559965359</v>
      </c>
      <c r="F45" s="20"/>
      <c r="G45" s="20">
        <v>-6</v>
      </c>
      <c r="H45" s="20"/>
      <c r="I45" s="20"/>
      <c r="J45" s="20">
        <v>-6</v>
      </c>
      <c r="K45" s="20"/>
      <c r="L45" s="20"/>
      <c r="M45" s="20"/>
      <c r="N45" s="20"/>
      <c r="O45" s="20"/>
      <c r="P45" s="20">
        <v>1</v>
      </c>
      <c r="Q45" s="20">
        <v>3</v>
      </c>
      <c r="R45" s="20">
        <v>4</v>
      </c>
      <c r="S45" s="20"/>
      <c r="T45" s="20">
        <v>6</v>
      </c>
      <c r="U45" s="20">
        <v>13</v>
      </c>
      <c r="V45" s="20">
        <v>19</v>
      </c>
      <c r="W45" s="20">
        <v>17</v>
      </c>
      <c r="X45" s="20"/>
      <c r="Y45" s="20">
        <v>17</v>
      </c>
      <c r="Z45" s="48"/>
      <c r="AA45" s="22"/>
    </row>
    <row r="46" spans="1:27" ht="12.75">
      <c r="A46" s="23" t="s">
        <v>67</v>
      </c>
      <c r="B46" s="17"/>
      <c r="C46" s="18">
        <v>3536833</v>
      </c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2.75">
      <c r="A47" s="23"/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68</v>
      </c>
      <c r="B48" s="50" t="s">
        <v>64</v>
      </c>
      <c r="C48" s="51">
        <f aca="true" t="shared" si="7" ref="C48:Y48">SUM(C45:C47)</f>
        <v>573196559</v>
      </c>
      <c r="D48" s="51">
        <f>SUM(D45:D47)</f>
        <v>0</v>
      </c>
      <c r="E48" s="52">
        <f t="shared" si="7"/>
        <v>559965359</v>
      </c>
      <c r="F48" s="53">
        <f t="shared" si="7"/>
        <v>0</v>
      </c>
      <c r="G48" s="53">
        <f t="shared" si="7"/>
        <v>-6</v>
      </c>
      <c r="H48" s="53">
        <f t="shared" si="7"/>
        <v>0</v>
      </c>
      <c r="I48" s="53">
        <f t="shared" si="7"/>
        <v>0</v>
      </c>
      <c r="J48" s="53">
        <f t="shared" si="7"/>
        <v>-6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1</v>
      </c>
      <c r="Q48" s="53">
        <f t="shared" si="7"/>
        <v>3</v>
      </c>
      <c r="R48" s="53">
        <f t="shared" si="7"/>
        <v>4</v>
      </c>
      <c r="S48" s="53">
        <f t="shared" si="7"/>
        <v>0</v>
      </c>
      <c r="T48" s="53">
        <f t="shared" si="7"/>
        <v>6</v>
      </c>
      <c r="U48" s="53">
        <f t="shared" si="7"/>
        <v>13</v>
      </c>
      <c r="V48" s="53">
        <f t="shared" si="7"/>
        <v>19</v>
      </c>
      <c r="W48" s="53">
        <f t="shared" si="7"/>
        <v>17</v>
      </c>
      <c r="X48" s="53">
        <f t="shared" si="7"/>
        <v>0</v>
      </c>
      <c r="Y48" s="53">
        <f t="shared" si="7"/>
        <v>17</v>
      </c>
      <c r="Z48" s="54">
        <f>+IF(X48&lt;&gt;0,+(Y48/X48)*100,0)</f>
        <v>0</v>
      </c>
      <c r="AA48" s="55">
        <f>SUM(AA45:AA47)</f>
        <v>0</v>
      </c>
    </row>
    <row r="49" spans="1:27" ht="12.75">
      <c r="A49" s="56" t="s">
        <v>123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124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125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7" t="s">
        <v>90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126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22394468</v>
      </c>
      <c r="D6" s="18"/>
      <c r="E6" s="19">
        <v>334020849</v>
      </c>
      <c r="F6" s="20">
        <v>5162461</v>
      </c>
      <c r="G6" s="20">
        <v>-239491815</v>
      </c>
      <c r="H6" s="20">
        <v>-34389411</v>
      </c>
      <c r="I6" s="20">
        <v>15427343</v>
      </c>
      <c r="J6" s="20">
        <v>-258453883</v>
      </c>
      <c r="K6" s="20">
        <v>-49258061</v>
      </c>
      <c r="L6" s="20">
        <v>-25919035</v>
      </c>
      <c r="M6" s="20">
        <v>-6905502</v>
      </c>
      <c r="N6" s="20">
        <v>-82082598</v>
      </c>
      <c r="O6" s="20">
        <v>-18473679</v>
      </c>
      <c r="P6" s="20">
        <v>-4155226</v>
      </c>
      <c r="Q6" s="20">
        <v>65481182</v>
      </c>
      <c r="R6" s="20">
        <v>42852277</v>
      </c>
      <c r="S6" s="20">
        <v>-63852370</v>
      </c>
      <c r="T6" s="20">
        <v>-6022962</v>
      </c>
      <c r="U6" s="20">
        <v>-12776461</v>
      </c>
      <c r="V6" s="20">
        <v>-82651793</v>
      </c>
      <c r="W6" s="20">
        <v>-380335997</v>
      </c>
      <c r="X6" s="20">
        <v>5162461</v>
      </c>
      <c r="Y6" s="20">
        <v>-385498458</v>
      </c>
      <c r="Z6" s="21">
        <v>-7467.34</v>
      </c>
      <c r="AA6" s="22">
        <v>5162461</v>
      </c>
    </row>
    <row r="7" spans="1:27" ht="12.75">
      <c r="A7" s="23" t="s">
        <v>34</v>
      </c>
      <c r="B7" s="17"/>
      <c r="C7" s="18">
        <v>55687565</v>
      </c>
      <c r="D7" s="18"/>
      <c r="E7" s="19">
        <v>112566065</v>
      </c>
      <c r="F7" s="20">
        <v>41348109</v>
      </c>
      <c r="G7" s="20">
        <v>199531100</v>
      </c>
      <c r="H7" s="20">
        <v>6766907</v>
      </c>
      <c r="I7" s="20">
        <v>-65210844</v>
      </c>
      <c r="J7" s="20">
        <v>141087163</v>
      </c>
      <c r="K7" s="20">
        <v>465675</v>
      </c>
      <c r="L7" s="20">
        <v>-32128537</v>
      </c>
      <c r="M7" s="20">
        <v>85051232</v>
      </c>
      <c r="N7" s="20">
        <v>53388370</v>
      </c>
      <c r="O7" s="20">
        <v>-27643348</v>
      </c>
      <c r="P7" s="20">
        <v>-24564900</v>
      </c>
      <c r="Q7" s="20">
        <v>33692300</v>
      </c>
      <c r="R7" s="20">
        <v>-18515948</v>
      </c>
      <c r="S7" s="20">
        <v>20418835</v>
      </c>
      <c r="T7" s="20">
        <v>-36787335</v>
      </c>
      <c r="U7" s="20">
        <v>-78655220</v>
      </c>
      <c r="V7" s="20">
        <v>-95023720</v>
      </c>
      <c r="W7" s="20">
        <v>80935865</v>
      </c>
      <c r="X7" s="20">
        <v>41348109</v>
      </c>
      <c r="Y7" s="20">
        <v>39587756</v>
      </c>
      <c r="Z7" s="21">
        <v>95.74</v>
      </c>
      <c r="AA7" s="22">
        <v>41348109</v>
      </c>
    </row>
    <row r="8" spans="1:27" ht="12.75">
      <c r="A8" s="23" t="s">
        <v>35</v>
      </c>
      <c r="B8" s="17"/>
      <c r="C8" s="18">
        <v>52982401</v>
      </c>
      <c r="D8" s="18"/>
      <c r="E8" s="19">
        <v>30708935</v>
      </c>
      <c r="F8" s="20">
        <v>45319504</v>
      </c>
      <c r="G8" s="20">
        <v>15172093</v>
      </c>
      <c r="H8" s="20">
        <v>13521415</v>
      </c>
      <c r="I8" s="20">
        <v>13185899</v>
      </c>
      <c r="J8" s="20">
        <v>41879407</v>
      </c>
      <c r="K8" s="20">
        <v>9969469</v>
      </c>
      <c r="L8" s="20">
        <v>7433047</v>
      </c>
      <c r="M8" s="20">
        <v>8601531</v>
      </c>
      <c r="N8" s="20">
        <v>26004047</v>
      </c>
      <c r="O8" s="20">
        <v>5766094</v>
      </c>
      <c r="P8" s="20">
        <v>9222978</v>
      </c>
      <c r="Q8" s="20">
        <v>11153587</v>
      </c>
      <c r="R8" s="20">
        <v>26142659</v>
      </c>
      <c r="S8" s="20">
        <v>10359226</v>
      </c>
      <c r="T8" s="20">
        <v>10819045</v>
      </c>
      <c r="U8" s="20">
        <v>10167295</v>
      </c>
      <c r="V8" s="20">
        <v>31345566</v>
      </c>
      <c r="W8" s="20">
        <v>125371679</v>
      </c>
      <c r="X8" s="20">
        <v>45319504</v>
      </c>
      <c r="Y8" s="20">
        <v>80052175</v>
      </c>
      <c r="Z8" s="21">
        <v>176.64</v>
      </c>
      <c r="AA8" s="22">
        <v>45319504</v>
      </c>
    </row>
    <row r="9" spans="1:27" ht="12.75">
      <c r="A9" s="23" t="s">
        <v>36</v>
      </c>
      <c r="B9" s="17"/>
      <c r="C9" s="18">
        <v>42579043</v>
      </c>
      <c r="D9" s="18"/>
      <c r="E9" s="19">
        <v>14345879</v>
      </c>
      <c r="F9" s="20">
        <v>14345879</v>
      </c>
      <c r="G9" s="20">
        <v>1289238</v>
      </c>
      <c r="H9" s="20">
        <v>1066721</v>
      </c>
      <c r="I9" s="20">
        <v>1940509</v>
      </c>
      <c r="J9" s="20">
        <v>4296468</v>
      </c>
      <c r="K9" s="20">
        <v>4820372</v>
      </c>
      <c r="L9" s="20">
        <v>676183</v>
      </c>
      <c r="M9" s="20">
        <v>-445040</v>
      </c>
      <c r="N9" s="20">
        <v>5051515</v>
      </c>
      <c r="O9" s="20">
        <v>2397808</v>
      </c>
      <c r="P9" s="20">
        <v>3419322</v>
      </c>
      <c r="Q9" s="20">
        <v>3977937</v>
      </c>
      <c r="R9" s="20">
        <v>9795067</v>
      </c>
      <c r="S9" s="20">
        <v>512463</v>
      </c>
      <c r="T9" s="20">
        <v>4674507</v>
      </c>
      <c r="U9" s="20">
        <v>5654136</v>
      </c>
      <c r="V9" s="20">
        <v>10841106</v>
      </c>
      <c r="W9" s="20">
        <v>29984156</v>
      </c>
      <c r="X9" s="20">
        <v>14345879</v>
      </c>
      <c r="Y9" s="20">
        <v>15638277</v>
      </c>
      <c r="Z9" s="21">
        <v>109.01</v>
      </c>
      <c r="AA9" s="22">
        <v>14345879</v>
      </c>
    </row>
    <row r="10" spans="1:27" ht="12.75">
      <c r="A10" s="23" t="s">
        <v>37</v>
      </c>
      <c r="B10" s="17"/>
      <c r="C10" s="18">
        <v>-34031411</v>
      </c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2.75">
      <c r="A11" s="23" t="s">
        <v>38</v>
      </c>
      <c r="B11" s="17"/>
      <c r="C11" s="18">
        <v>273410460</v>
      </c>
      <c r="D11" s="18"/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1"/>
      <c r="AA11" s="22"/>
    </row>
    <row r="12" spans="1:27" ht="12.75">
      <c r="A12" s="27" t="s">
        <v>39</v>
      </c>
      <c r="B12" s="28"/>
      <c r="C12" s="29">
        <f aca="true" t="shared" si="0" ref="C12:Y12">SUM(C6:C11)</f>
        <v>413022526</v>
      </c>
      <c r="D12" s="29">
        <f>SUM(D6:D11)</f>
        <v>0</v>
      </c>
      <c r="E12" s="30">
        <f t="shared" si="0"/>
        <v>491641728</v>
      </c>
      <c r="F12" s="31">
        <f t="shared" si="0"/>
        <v>106175953</v>
      </c>
      <c r="G12" s="31">
        <f t="shared" si="0"/>
        <v>-23499384</v>
      </c>
      <c r="H12" s="31">
        <f t="shared" si="0"/>
        <v>-13034368</v>
      </c>
      <c r="I12" s="31">
        <f t="shared" si="0"/>
        <v>-34657093</v>
      </c>
      <c r="J12" s="31">
        <f t="shared" si="0"/>
        <v>-71190845</v>
      </c>
      <c r="K12" s="31">
        <f t="shared" si="0"/>
        <v>-34002545</v>
      </c>
      <c r="L12" s="31">
        <f t="shared" si="0"/>
        <v>-49938342</v>
      </c>
      <c r="M12" s="31">
        <f t="shared" si="0"/>
        <v>86302221</v>
      </c>
      <c r="N12" s="31">
        <f t="shared" si="0"/>
        <v>2361334</v>
      </c>
      <c r="O12" s="31">
        <f t="shared" si="0"/>
        <v>-37953125</v>
      </c>
      <c r="P12" s="31">
        <f t="shared" si="0"/>
        <v>-16077826</v>
      </c>
      <c r="Q12" s="31">
        <f t="shared" si="0"/>
        <v>114305006</v>
      </c>
      <c r="R12" s="31">
        <f t="shared" si="0"/>
        <v>60274055</v>
      </c>
      <c r="S12" s="31">
        <f t="shared" si="0"/>
        <v>-32561846</v>
      </c>
      <c r="T12" s="31">
        <f t="shared" si="0"/>
        <v>-27316745</v>
      </c>
      <c r="U12" s="31">
        <f t="shared" si="0"/>
        <v>-75610250</v>
      </c>
      <c r="V12" s="31">
        <f t="shared" si="0"/>
        <v>-135488841</v>
      </c>
      <c r="W12" s="31">
        <f t="shared" si="0"/>
        <v>-144044297</v>
      </c>
      <c r="X12" s="31">
        <f t="shared" si="0"/>
        <v>106175953</v>
      </c>
      <c r="Y12" s="31">
        <f t="shared" si="0"/>
        <v>-250220250</v>
      </c>
      <c r="Z12" s="32">
        <f>+IF(X12&lt;&gt;0,+(Y12/X12)*100,0)</f>
        <v>-235.66565020612532</v>
      </c>
      <c r="AA12" s="33">
        <f>SUM(AA6:AA11)</f>
        <v>106175953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>
        <v>4267946</v>
      </c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2.7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2.75">
      <c r="A17" s="23" t="s">
        <v>43</v>
      </c>
      <c r="B17" s="17"/>
      <c r="C17" s="18">
        <v>771725</v>
      </c>
      <c r="D17" s="18"/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>
        <v>28043</v>
      </c>
      <c r="Q17" s="20">
        <v>-7423</v>
      </c>
      <c r="R17" s="20">
        <v>20620</v>
      </c>
      <c r="S17" s="20">
        <v>-2337</v>
      </c>
      <c r="T17" s="20">
        <v>-2337</v>
      </c>
      <c r="U17" s="20"/>
      <c r="V17" s="20">
        <v>-4674</v>
      </c>
      <c r="W17" s="20">
        <v>15946</v>
      </c>
      <c r="X17" s="20"/>
      <c r="Y17" s="20">
        <v>15946</v>
      </c>
      <c r="Z17" s="21"/>
      <c r="AA17" s="22"/>
    </row>
    <row r="18" spans="1:27" ht="12.7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>
        <v>1853124219</v>
      </c>
      <c r="D19" s="18"/>
      <c r="E19" s="19">
        <v>296462000</v>
      </c>
      <c r="F19" s="20">
        <v>2416812851</v>
      </c>
      <c r="G19" s="20">
        <v>6828432</v>
      </c>
      <c r="H19" s="20">
        <v>2590788</v>
      </c>
      <c r="I19" s="20">
        <v>9343015</v>
      </c>
      <c r="J19" s="20">
        <v>18762235</v>
      </c>
      <c r="K19" s="20">
        <v>22104819</v>
      </c>
      <c r="L19" s="20">
        <v>26370294</v>
      </c>
      <c r="M19" s="20">
        <v>23263486</v>
      </c>
      <c r="N19" s="20">
        <v>71738599</v>
      </c>
      <c r="O19" s="20">
        <v>3259086</v>
      </c>
      <c r="P19" s="20">
        <v>43683732</v>
      </c>
      <c r="Q19" s="20">
        <v>17438219</v>
      </c>
      <c r="R19" s="20">
        <v>64381037</v>
      </c>
      <c r="S19" s="20">
        <v>7331375</v>
      </c>
      <c r="T19" s="20">
        <v>12756327</v>
      </c>
      <c r="U19" s="20">
        <v>59084672</v>
      </c>
      <c r="V19" s="20">
        <v>79172374</v>
      </c>
      <c r="W19" s="20">
        <v>234054245</v>
      </c>
      <c r="X19" s="20">
        <v>2416812851</v>
      </c>
      <c r="Y19" s="20">
        <v>-2182758606</v>
      </c>
      <c r="Z19" s="21">
        <v>-90.32</v>
      </c>
      <c r="AA19" s="22">
        <v>2416812851</v>
      </c>
    </row>
    <row r="20" spans="1:27" ht="12.75">
      <c r="A20" s="23"/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46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2.75">
      <c r="A22" s="23" t="s">
        <v>47</v>
      </c>
      <c r="B22" s="17"/>
      <c r="C22" s="18">
        <v>4124966</v>
      </c>
      <c r="D22" s="18"/>
      <c r="E22" s="19"/>
      <c r="F22" s="20">
        <v>82279</v>
      </c>
      <c r="G22" s="20"/>
      <c r="H22" s="20"/>
      <c r="I22" s="20"/>
      <c r="J22" s="20"/>
      <c r="K22" s="20"/>
      <c r="L22" s="20"/>
      <c r="M22" s="20"/>
      <c r="N22" s="20"/>
      <c r="O22" s="20"/>
      <c r="P22" s="20">
        <v>64567</v>
      </c>
      <c r="Q22" s="20">
        <v>-151227</v>
      </c>
      <c r="R22" s="20">
        <v>-86660</v>
      </c>
      <c r="S22" s="20">
        <v>-61769</v>
      </c>
      <c r="T22" s="20">
        <v>-66751</v>
      </c>
      <c r="U22" s="20">
        <v>38328</v>
      </c>
      <c r="V22" s="20">
        <v>-90192</v>
      </c>
      <c r="W22" s="20">
        <v>-176852</v>
      </c>
      <c r="X22" s="20">
        <v>82279</v>
      </c>
      <c r="Y22" s="20">
        <v>-259131</v>
      </c>
      <c r="Z22" s="21">
        <v>-314.94</v>
      </c>
      <c r="AA22" s="22">
        <v>82279</v>
      </c>
    </row>
    <row r="23" spans="1:27" ht="12.75">
      <c r="A23" s="23" t="s">
        <v>48</v>
      </c>
      <c r="B23" s="17"/>
      <c r="C23" s="18">
        <v>264572884</v>
      </c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2.75">
      <c r="A24" s="27" t="s">
        <v>49</v>
      </c>
      <c r="B24" s="35"/>
      <c r="C24" s="29">
        <f aca="true" t="shared" si="1" ref="C24:Y24">SUM(C15:C23)</f>
        <v>2126861740</v>
      </c>
      <c r="D24" s="29">
        <f>SUM(D15:D23)</f>
        <v>0</v>
      </c>
      <c r="E24" s="36">
        <f t="shared" si="1"/>
        <v>296462000</v>
      </c>
      <c r="F24" s="37">
        <f t="shared" si="1"/>
        <v>2416895130</v>
      </c>
      <c r="G24" s="37">
        <f t="shared" si="1"/>
        <v>6828432</v>
      </c>
      <c r="H24" s="37">
        <f t="shared" si="1"/>
        <v>2590788</v>
      </c>
      <c r="I24" s="37">
        <f t="shared" si="1"/>
        <v>9343015</v>
      </c>
      <c r="J24" s="37">
        <f t="shared" si="1"/>
        <v>18762235</v>
      </c>
      <c r="K24" s="37">
        <f t="shared" si="1"/>
        <v>22104819</v>
      </c>
      <c r="L24" s="37">
        <f t="shared" si="1"/>
        <v>26370294</v>
      </c>
      <c r="M24" s="37">
        <f t="shared" si="1"/>
        <v>23263486</v>
      </c>
      <c r="N24" s="37">
        <f t="shared" si="1"/>
        <v>71738599</v>
      </c>
      <c r="O24" s="37">
        <f t="shared" si="1"/>
        <v>3259086</v>
      </c>
      <c r="P24" s="37">
        <f t="shared" si="1"/>
        <v>43776342</v>
      </c>
      <c r="Q24" s="37">
        <f t="shared" si="1"/>
        <v>17279569</v>
      </c>
      <c r="R24" s="37">
        <f t="shared" si="1"/>
        <v>64314997</v>
      </c>
      <c r="S24" s="37">
        <f t="shared" si="1"/>
        <v>7267269</v>
      </c>
      <c r="T24" s="37">
        <f t="shared" si="1"/>
        <v>12687239</v>
      </c>
      <c r="U24" s="37">
        <f t="shared" si="1"/>
        <v>59123000</v>
      </c>
      <c r="V24" s="37">
        <f t="shared" si="1"/>
        <v>79077508</v>
      </c>
      <c r="W24" s="37">
        <f t="shared" si="1"/>
        <v>233893339</v>
      </c>
      <c r="X24" s="37">
        <f t="shared" si="1"/>
        <v>2416895130</v>
      </c>
      <c r="Y24" s="37">
        <f t="shared" si="1"/>
        <v>-2183001791</v>
      </c>
      <c r="Z24" s="38">
        <f>+IF(X24&lt;&gt;0,+(Y24/X24)*100,0)</f>
        <v>-90.32256980881085</v>
      </c>
      <c r="AA24" s="39">
        <f>SUM(AA15:AA23)</f>
        <v>2416895130</v>
      </c>
    </row>
    <row r="25" spans="1:27" ht="12.75">
      <c r="A25" s="27" t="s">
        <v>50</v>
      </c>
      <c r="B25" s="28"/>
      <c r="C25" s="29">
        <f aca="true" t="shared" si="2" ref="C25:Y25">+C12+C24</f>
        <v>2539884266</v>
      </c>
      <c r="D25" s="29">
        <f>+D12+D24</f>
        <v>0</v>
      </c>
      <c r="E25" s="30">
        <f t="shared" si="2"/>
        <v>788103728</v>
      </c>
      <c r="F25" s="31">
        <f t="shared" si="2"/>
        <v>2523071083</v>
      </c>
      <c r="G25" s="31">
        <f t="shared" si="2"/>
        <v>-16670952</v>
      </c>
      <c r="H25" s="31">
        <f t="shared" si="2"/>
        <v>-10443580</v>
      </c>
      <c r="I25" s="31">
        <f t="shared" si="2"/>
        <v>-25314078</v>
      </c>
      <c r="J25" s="31">
        <f t="shared" si="2"/>
        <v>-52428610</v>
      </c>
      <c r="K25" s="31">
        <f t="shared" si="2"/>
        <v>-11897726</v>
      </c>
      <c r="L25" s="31">
        <f t="shared" si="2"/>
        <v>-23568048</v>
      </c>
      <c r="M25" s="31">
        <f t="shared" si="2"/>
        <v>109565707</v>
      </c>
      <c r="N25" s="31">
        <f t="shared" si="2"/>
        <v>74099933</v>
      </c>
      <c r="O25" s="31">
        <f t="shared" si="2"/>
        <v>-34694039</v>
      </c>
      <c r="P25" s="31">
        <f t="shared" si="2"/>
        <v>27698516</v>
      </c>
      <c r="Q25" s="31">
        <f t="shared" si="2"/>
        <v>131584575</v>
      </c>
      <c r="R25" s="31">
        <f t="shared" si="2"/>
        <v>124589052</v>
      </c>
      <c r="S25" s="31">
        <f t="shared" si="2"/>
        <v>-25294577</v>
      </c>
      <c r="T25" s="31">
        <f t="shared" si="2"/>
        <v>-14629506</v>
      </c>
      <c r="U25" s="31">
        <f t="shared" si="2"/>
        <v>-16487250</v>
      </c>
      <c r="V25" s="31">
        <f t="shared" si="2"/>
        <v>-56411333</v>
      </c>
      <c r="W25" s="31">
        <f t="shared" si="2"/>
        <v>89849042</v>
      </c>
      <c r="X25" s="31">
        <f t="shared" si="2"/>
        <v>2523071083</v>
      </c>
      <c r="Y25" s="31">
        <f t="shared" si="2"/>
        <v>-2433222041</v>
      </c>
      <c r="Z25" s="32">
        <f>+IF(X25&lt;&gt;0,+(Y25/X25)*100,0)</f>
        <v>-96.43890167798335</v>
      </c>
      <c r="AA25" s="33">
        <f>+AA12+AA24</f>
        <v>2523071083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51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52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53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54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2.75">
      <c r="A31" s="23" t="s">
        <v>55</v>
      </c>
      <c r="B31" s="17"/>
      <c r="C31" s="18">
        <v>451515</v>
      </c>
      <c r="D31" s="18"/>
      <c r="E31" s="19">
        <v>480000</v>
      </c>
      <c r="F31" s="20">
        <v>480000</v>
      </c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>
        <v>480000</v>
      </c>
      <c r="Y31" s="20">
        <v>-480000</v>
      </c>
      <c r="Z31" s="21">
        <v>-100</v>
      </c>
      <c r="AA31" s="22">
        <v>480000</v>
      </c>
    </row>
    <row r="32" spans="1:27" ht="12.75">
      <c r="A32" s="23" t="s">
        <v>56</v>
      </c>
      <c r="B32" s="17"/>
      <c r="C32" s="18">
        <v>213069076</v>
      </c>
      <c r="D32" s="18"/>
      <c r="E32" s="19">
        <v>395460986</v>
      </c>
      <c r="F32" s="20">
        <v>290752348</v>
      </c>
      <c r="G32" s="20">
        <v>-22428420</v>
      </c>
      <c r="H32" s="20">
        <v>1834944</v>
      </c>
      <c r="I32" s="20">
        <v>-15359045</v>
      </c>
      <c r="J32" s="20">
        <v>-35952521</v>
      </c>
      <c r="K32" s="20">
        <v>10646188</v>
      </c>
      <c r="L32" s="20">
        <v>-15823283</v>
      </c>
      <c r="M32" s="20">
        <v>9710574</v>
      </c>
      <c r="N32" s="20">
        <v>4533479</v>
      </c>
      <c r="O32" s="20">
        <v>-6836656</v>
      </c>
      <c r="P32" s="20">
        <v>18168911</v>
      </c>
      <c r="Q32" s="20">
        <v>3299369</v>
      </c>
      <c r="R32" s="20">
        <v>14631624</v>
      </c>
      <c r="S32" s="20">
        <v>-3694861</v>
      </c>
      <c r="T32" s="20">
        <v>-1166775</v>
      </c>
      <c r="U32" s="20">
        <v>-47817427</v>
      </c>
      <c r="V32" s="20">
        <v>-52679063</v>
      </c>
      <c r="W32" s="20">
        <v>-69466481</v>
      </c>
      <c r="X32" s="20">
        <v>290752348</v>
      </c>
      <c r="Y32" s="20">
        <v>-360218829</v>
      </c>
      <c r="Z32" s="21">
        <v>-123.89</v>
      </c>
      <c r="AA32" s="22">
        <v>290752348</v>
      </c>
    </row>
    <row r="33" spans="1:27" ht="12.75">
      <c r="A33" s="23" t="s">
        <v>57</v>
      </c>
      <c r="B33" s="17"/>
      <c r="C33" s="18"/>
      <c r="D33" s="18"/>
      <c r="E33" s="19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1"/>
      <c r="AA33" s="22"/>
    </row>
    <row r="34" spans="1:27" ht="12.75">
      <c r="A34" s="27" t="s">
        <v>58</v>
      </c>
      <c r="B34" s="28"/>
      <c r="C34" s="29">
        <f aca="true" t="shared" si="3" ref="C34:Y34">SUM(C29:C33)</f>
        <v>213520591</v>
      </c>
      <c r="D34" s="29">
        <f>SUM(D29:D33)</f>
        <v>0</v>
      </c>
      <c r="E34" s="30">
        <f t="shared" si="3"/>
        <v>395940986</v>
      </c>
      <c r="F34" s="31">
        <f t="shared" si="3"/>
        <v>291232348</v>
      </c>
      <c r="G34" s="31">
        <f t="shared" si="3"/>
        <v>-22428420</v>
      </c>
      <c r="H34" s="31">
        <f t="shared" si="3"/>
        <v>1834944</v>
      </c>
      <c r="I34" s="31">
        <f t="shared" si="3"/>
        <v>-15359045</v>
      </c>
      <c r="J34" s="31">
        <f t="shared" si="3"/>
        <v>-35952521</v>
      </c>
      <c r="K34" s="31">
        <f t="shared" si="3"/>
        <v>10646188</v>
      </c>
      <c r="L34" s="31">
        <f t="shared" si="3"/>
        <v>-15823283</v>
      </c>
      <c r="M34" s="31">
        <f t="shared" si="3"/>
        <v>9710574</v>
      </c>
      <c r="N34" s="31">
        <f t="shared" si="3"/>
        <v>4533479</v>
      </c>
      <c r="O34" s="31">
        <f t="shared" si="3"/>
        <v>-6836656</v>
      </c>
      <c r="P34" s="31">
        <f t="shared" si="3"/>
        <v>18168911</v>
      </c>
      <c r="Q34" s="31">
        <f t="shared" si="3"/>
        <v>3299369</v>
      </c>
      <c r="R34" s="31">
        <f t="shared" si="3"/>
        <v>14631624</v>
      </c>
      <c r="S34" s="31">
        <f t="shared" si="3"/>
        <v>-3694861</v>
      </c>
      <c r="T34" s="31">
        <f t="shared" si="3"/>
        <v>-1166775</v>
      </c>
      <c r="U34" s="31">
        <f t="shared" si="3"/>
        <v>-47817427</v>
      </c>
      <c r="V34" s="31">
        <f t="shared" si="3"/>
        <v>-52679063</v>
      </c>
      <c r="W34" s="31">
        <f t="shared" si="3"/>
        <v>-69466481</v>
      </c>
      <c r="X34" s="31">
        <f t="shared" si="3"/>
        <v>291232348</v>
      </c>
      <c r="Y34" s="31">
        <f t="shared" si="3"/>
        <v>-360698829</v>
      </c>
      <c r="Z34" s="32">
        <f>+IF(X34&lt;&gt;0,+(Y34/X34)*100,0)</f>
        <v>-123.85259792638146</v>
      </c>
      <c r="AA34" s="33">
        <f>SUM(AA29:AA33)</f>
        <v>291232348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59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60</v>
      </c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2.75">
      <c r="A38" s="23" t="s">
        <v>57</v>
      </c>
      <c r="B38" s="17"/>
      <c r="C38" s="18">
        <v>88355720</v>
      </c>
      <c r="D38" s="18"/>
      <c r="E38" s="19"/>
      <c r="F38" s="20">
        <v>2134</v>
      </c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>
        <v>2134</v>
      </c>
      <c r="Y38" s="20">
        <v>-2134</v>
      </c>
      <c r="Z38" s="21">
        <v>-100</v>
      </c>
      <c r="AA38" s="22">
        <v>2134</v>
      </c>
    </row>
    <row r="39" spans="1:27" ht="12.75">
      <c r="A39" s="27" t="s">
        <v>61</v>
      </c>
      <c r="B39" s="35"/>
      <c r="C39" s="29">
        <f aca="true" t="shared" si="4" ref="C39:Y39">SUM(C37:C38)</f>
        <v>88355720</v>
      </c>
      <c r="D39" s="29">
        <f>SUM(D37:D38)</f>
        <v>0</v>
      </c>
      <c r="E39" s="36">
        <f t="shared" si="4"/>
        <v>0</v>
      </c>
      <c r="F39" s="37">
        <f t="shared" si="4"/>
        <v>2134</v>
      </c>
      <c r="G39" s="37">
        <f t="shared" si="4"/>
        <v>0</v>
      </c>
      <c r="H39" s="37">
        <f t="shared" si="4"/>
        <v>0</v>
      </c>
      <c r="I39" s="37">
        <f t="shared" si="4"/>
        <v>0</v>
      </c>
      <c r="J39" s="37">
        <f t="shared" si="4"/>
        <v>0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0</v>
      </c>
      <c r="X39" s="37">
        <f t="shared" si="4"/>
        <v>2134</v>
      </c>
      <c r="Y39" s="37">
        <f t="shared" si="4"/>
        <v>-2134</v>
      </c>
      <c r="Z39" s="38">
        <f>+IF(X39&lt;&gt;0,+(Y39/X39)*100,0)</f>
        <v>-100</v>
      </c>
      <c r="AA39" s="39">
        <f>SUM(AA37:AA38)</f>
        <v>2134</v>
      </c>
    </row>
    <row r="40" spans="1:27" ht="12.75">
      <c r="A40" s="27" t="s">
        <v>62</v>
      </c>
      <c r="B40" s="28"/>
      <c r="C40" s="29">
        <f aca="true" t="shared" si="5" ref="C40:Y40">+C34+C39</f>
        <v>301876311</v>
      </c>
      <c r="D40" s="29">
        <f>+D34+D39</f>
        <v>0</v>
      </c>
      <c r="E40" s="30">
        <f t="shared" si="5"/>
        <v>395940986</v>
      </c>
      <c r="F40" s="31">
        <f t="shared" si="5"/>
        <v>291234482</v>
      </c>
      <c r="G40" s="31">
        <f t="shared" si="5"/>
        <v>-22428420</v>
      </c>
      <c r="H40" s="31">
        <f t="shared" si="5"/>
        <v>1834944</v>
      </c>
      <c r="I40" s="31">
        <f t="shared" si="5"/>
        <v>-15359045</v>
      </c>
      <c r="J40" s="31">
        <f t="shared" si="5"/>
        <v>-35952521</v>
      </c>
      <c r="K40" s="31">
        <f t="shared" si="5"/>
        <v>10646188</v>
      </c>
      <c r="L40" s="31">
        <f t="shared" si="5"/>
        <v>-15823283</v>
      </c>
      <c r="M40" s="31">
        <f t="shared" si="5"/>
        <v>9710574</v>
      </c>
      <c r="N40" s="31">
        <f t="shared" si="5"/>
        <v>4533479</v>
      </c>
      <c r="O40" s="31">
        <f t="shared" si="5"/>
        <v>-6836656</v>
      </c>
      <c r="P40" s="31">
        <f t="shared" si="5"/>
        <v>18168911</v>
      </c>
      <c r="Q40" s="31">
        <f t="shared" si="5"/>
        <v>3299369</v>
      </c>
      <c r="R40" s="31">
        <f t="shared" si="5"/>
        <v>14631624</v>
      </c>
      <c r="S40" s="31">
        <f t="shared" si="5"/>
        <v>-3694861</v>
      </c>
      <c r="T40" s="31">
        <f t="shared" si="5"/>
        <v>-1166775</v>
      </c>
      <c r="U40" s="31">
        <f t="shared" si="5"/>
        <v>-47817427</v>
      </c>
      <c r="V40" s="31">
        <f t="shared" si="5"/>
        <v>-52679063</v>
      </c>
      <c r="W40" s="31">
        <f t="shared" si="5"/>
        <v>-69466481</v>
      </c>
      <c r="X40" s="31">
        <f t="shared" si="5"/>
        <v>291234482</v>
      </c>
      <c r="Y40" s="31">
        <f t="shared" si="5"/>
        <v>-360700963</v>
      </c>
      <c r="Z40" s="32">
        <f>+IF(X40&lt;&gt;0,+(Y40/X40)*100,0)</f>
        <v>-123.85242314816279</v>
      </c>
      <c r="AA40" s="33">
        <f>+AA34+AA39</f>
        <v>291234482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2238007955</v>
      </c>
      <c r="D42" s="43">
        <f>+D25-D40</f>
        <v>0</v>
      </c>
      <c r="E42" s="44">
        <f t="shared" si="6"/>
        <v>392162742</v>
      </c>
      <c r="F42" s="45">
        <f t="shared" si="6"/>
        <v>2231836601</v>
      </c>
      <c r="G42" s="45">
        <f t="shared" si="6"/>
        <v>5757468</v>
      </c>
      <c r="H42" s="45">
        <f t="shared" si="6"/>
        <v>-12278524</v>
      </c>
      <c r="I42" s="45">
        <f t="shared" si="6"/>
        <v>-9955033</v>
      </c>
      <c r="J42" s="45">
        <f t="shared" si="6"/>
        <v>-16476089</v>
      </c>
      <c r="K42" s="45">
        <f t="shared" si="6"/>
        <v>-22543914</v>
      </c>
      <c r="L42" s="45">
        <f t="shared" si="6"/>
        <v>-7744765</v>
      </c>
      <c r="M42" s="45">
        <f t="shared" si="6"/>
        <v>99855133</v>
      </c>
      <c r="N42" s="45">
        <f t="shared" si="6"/>
        <v>69566454</v>
      </c>
      <c r="O42" s="45">
        <f t="shared" si="6"/>
        <v>-27857383</v>
      </c>
      <c r="P42" s="45">
        <f t="shared" si="6"/>
        <v>9529605</v>
      </c>
      <c r="Q42" s="45">
        <f t="shared" si="6"/>
        <v>128285206</v>
      </c>
      <c r="R42" s="45">
        <f t="shared" si="6"/>
        <v>109957428</v>
      </c>
      <c r="S42" s="45">
        <f t="shared" si="6"/>
        <v>-21599716</v>
      </c>
      <c r="T42" s="45">
        <f t="shared" si="6"/>
        <v>-13462731</v>
      </c>
      <c r="U42" s="45">
        <f t="shared" si="6"/>
        <v>31330177</v>
      </c>
      <c r="V42" s="45">
        <f t="shared" si="6"/>
        <v>-3732270</v>
      </c>
      <c r="W42" s="45">
        <f t="shared" si="6"/>
        <v>159315523</v>
      </c>
      <c r="X42" s="45">
        <f t="shared" si="6"/>
        <v>2231836601</v>
      </c>
      <c r="Y42" s="45">
        <f t="shared" si="6"/>
        <v>-2072521078</v>
      </c>
      <c r="Z42" s="46">
        <f>+IF(X42&lt;&gt;0,+(Y42/X42)*100,0)</f>
        <v>-92.8616851731611</v>
      </c>
      <c r="AA42" s="47">
        <f>+AA25-AA40</f>
        <v>2231836601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1435630372</v>
      </c>
      <c r="D45" s="18"/>
      <c r="E45" s="19">
        <v>107799134</v>
      </c>
      <c r="F45" s="20">
        <v>2054502523</v>
      </c>
      <c r="G45" s="20">
        <v>-707374</v>
      </c>
      <c r="H45" s="20">
        <v>686771</v>
      </c>
      <c r="I45" s="20"/>
      <c r="J45" s="20">
        <v>-20603</v>
      </c>
      <c r="K45" s="20"/>
      <c r="L45" s="20">
        <v>-3195411</v>
      </c>
      <c r="M45" s="20">
        <v>-2693257</v>
      </c>
      <c r="N45" s="20">
        <v>-5888668</v>
      </c>
      <c r="O45" s="20"/>
      <c r="P45" s="20">
        <v>4</v>
      </c>
      <c r="Q45" s="20">
        <v>-3</v>
      </c>
      <c r="R45" s="20">
        <v>1</v>
      </c>
      <c r="S45" s="20">
        <v>7</v>
      </c>
      <c r="T45" s="20"/>
      <c r="U45" s="20"/>
      <c r="V45" s="20">
        <v>7</v>
      </c>
      <c r="W45" s="20">
        <v>-5909263</v>
      </c>
      <c r="X45" s="20">
        <v>2054502523</v>
      </c>
      <c r="Y45" s="20">
        <v>-2060411786</v>
      </c>
      <c r="Z45" s="48">
        <v>-100.29</v>
      </c>
      <c r="AA45" s="22">
        <v>2054502523</v>
      </c>
    </row>
    <row r="46" spans="1:27" ht="12.75">
      <c r="A46" s="23" t="s">
        <v>67</v>
      </c>
      <c r="B46" s="17"/>
      <c r="C46" s="18">
        <v>698434731</v>
      </c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2.75">
      <c r="A47" s="23"/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68</v>
      </c>
      <c r="B48" s="50" t="s">
        <v>64</v>
      </c>
      <c r="C48" s="51">
        <f aca="true" t="shared" si="7" ref="C48:Y48">SUM(C45:C47)</f>
        <v>2134065103</v>
      </c>
      <c r="D48" s="51">
        <f>SUM(D45:D47)</f>
        <v>0</v>
      </c>
      <c r="E48" s="52">
        <f t="shared" si="7"/>
        <v>107799134</v>
      </c>
      <c r="F48" s="53">
        <f t="shared" si="7"/>
        <v>2054502523</v>
      </c>
      <c r="G48" s="53">
        <f t="shared" si="7"/>
        <v>-707374</v>
      </c>
      <c r="H48" s="53">
        <f t="shared" si="7"/>
        <v>686771</v>
      </c>
      <c r="I48" s="53">
        <f t="shared" si="7"/>
        <v>0</v>
      </c>
      <c r="J48" s="53">
        <f t="shared" si="7"/>
        <v>-20603</v>
      </c>
      <c r="K48" s="53">
        <f t="shared" si="7"/>
        <v>0</v>
      </c>
      <c r="L48" s="53">
        <f t="shared" si="7"/>
        <v>-3195411</v>
      </c>
      <c r="M48" s="53">
        <f t="shared" si="7"/>
        <v>-2693257</v>
      </c>
      <c r="N48" s="53">
        <f t="shared" si="7"/>
        <v>-5888668</v>
      </c>
      <c r="O48" s="53">
        <f t="shared" si="7"/>
        <v>0</v>
      </c>
      <c r="P48" s="53">
        <f t="shared" si="7"/>
        <v>4</v>
      </c>
      <c r="Q48" s="53">
        <f t="shared" si="7"/>
        <v>-3</v>
      </c>
      <c r="R48" s="53">
        <f t="shared" si="7"/>
        <v>1</v>
      </c>
      <c r="S48" s="53">
        <f t="shared" si="7"/>
        <v>7</v>
      </c>
      <c r="T48" s="53">
        <f t="shared" si="7"/>
        <v>0</v>
      </c>
      <c r="U48" s="53">
        <f t="shared" si="7"/>
        <v>0</v>
      </c>
      <c r="V48" s="53">
        <f t="shared" si="7"/>
        <v>7</v>
      </c>
      <c r="W48" s="53">
        <f t="shared" si="7"/>
        <v>-5909263</v>
      </c>
      <c r="X48" s="53">
        <f t="shared" si="7"/>
        <v>2054502523</v>
      </c>
      <c r="Y48" s="53">
        <f t="shared" si="7"/>
        <v>-2060411786</v>
      </c>
      <c r="Z48" s="54">
        <f>+IF(X48&lt;&gt;0,+(Y48/X48)*100,0)</f>
        <v>-100.28762500575425</v>
      </c>
      <c r="AA48" s="55">
        <f>SUM(AA45:AA47)</f>
        <v>2054502523</v>
      </c>
    </row>
    <row r="49" spans="1:27" ht="12.75">
      <c r="A49" s="56" t="s">
        <v>123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124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125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7" t="s">
        <v>91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126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4962828</v>
      </c>
      <c r="D6" s="18"/>
      <c r="E6" s="19">
        <v>129814749</v>
      </c>
      <c r="F6" s="20">
        <v>-160236590</v>
      </c>
      <c r="G6" s="20">
        <v>4005895</v>
      </c>
      <c r="H6" s="20">
        <v>-31799181</v>
      </c>
      <c r="I6" s="20">
        <v>-11449325</v>
      </c>
      <c r="J6" s="20">
        <v>-39242611</v>
      </c>
      <c r="K6" s="20">
        <v>13051332</v>
      </c>
      <c r="L6" s="20">
        <v>4747281</v>
      </c>
      <c r="M6" s="20">
        <v>-22216122</v>
      </c>
      <c r="N6" s="20">
        <v>-4417509</v>
      </c>
      <c r="O6" s="20">
        <v>-136812575</v>
      </c>
      <c r="P6" s="20">
        <v>168889427</v>
      </c>
      <c r="Q6" s="20">
        <v>-60681239</v>
      </c>
      <c r="R6" s="20">
        <v>-28604387</v>
      </c>
      <c r="S6" s="20">
        <v>-16389671</v>
      </c>
      <c r="T6" s="20">
        <v>-40824736</v>
      </c>
      <c r="U6" s="20">
        <v>-149875669</v>
      </c>
      <c r="V6" s="20">
        <v>-207090076</v>
      </c>
      <c r="W6" s="20">
        <v>-279354583</v>
      </c>
      <c r="X6" s="20">
        <v>-160236590</v>
      </c>
      <c r="Y6" s="20">
        <v>-119117993</v>
      </c>
      <c r="Z6" s="21">
        <v>74.34</v>
      </c>
      <c r="AA6" s="22">
        <v>-160236590</v>
      </c>
    </row>
    <row r="7" spans="1:27" ht="12.75">
      <c r="A7" s="23" t="s">
        <v>34</v>
      </c>
      <c r="B7" s="17"/>
      <c r="C7" s="18">
        <v>5037495</v>
      </c>
      <c r="D7" s="18"/>
      <c r="E7" s="19">
        <v>5009961</v>
      </c>
      <c r="F7" s="20">
        <v>5037494</v>
      </c>
      <c r="G7" s="20">
        <v>30999906</v>
      </c>
      <c r="H7" s="20">
        <v>-26841463</v>
      </c>
      <c r="I7" s="20">
        <v>185447</v>
      </c>
      <c r="J7" s="20">
        <v>4343890</v>
      </c>
      <c r="K7" s="20">
        <v>58915</v>
      </c>
      <c r="L7" s="20">
        <v>50434</v>
      </c>
      <c r="M7" s="20">
        <v>49114</v>
      </c>
      <c r="N7" s="20">
        <v>158463</v>
      </c>
      <c r="O7" s="20">
        <v>52051083</v>
      </c>
      <c r="P7" s="20">
        <v>-24862103</v>
      </c>
      <c r="Q7" s="20">
        <v>-14749155</v>
      </c>
      <c r="R7" s="20">
        <v>12439825</v>
      </c>
      <c r="S7" s="20">
        <v>-48</v>
      </c>
      <c r="T7" s="20">
        <v>-49</v>
      </c>
      <c r="U7" s="20">
        <v>16375457</v>
      </c>
      <c r="V7" s="20">
        <v>16375360</v>
      </c>
      <c r="W7" s="20">
        <v>33317538</v>
      </c>
      <c r="X7" s="20">
        <v>5037494</v>
      </c>
      <c r="Y7" s="20">
        <v>28280044</v>
      </c>
      <c r="Z7" s="21">
        <v>561.39</v>
      </c>
      <c r="AA7" s="22">
        <v>5037494</v>
      </c>
    </row>
    <row r="8" spans="1:27" ht="12.75">
      <c r="A8" s="23" t="s">
        <v>35</v>
      </c>
      <c r="B8" s="17"/>
      <c r="C8" s="18">
        <v>524170238</v>
      </c>
      <c r="D8" s="18"/>
      <c r="E8" s="19">
        <v>456907636</v>
      </c>
      <c r="F8" s="20">
        <v>524170230</v>
      </c>
      <c r="G8" s="20">
        <v>39207675</v>
      </c>
      <c r="H8" s="20">
        <v>-8125888</v>
      </c>
      <c r="I8" s="20">
        <v>35477191</v>
      </c>
      <c r="J8" s="20">
        <v>66558978</v>
      </c>
      <c r="K8" s="20">
        <v>12345229</v>
      </c>
      <c r="L8" s="20">
        <v>6616614</v>
      </c>
      <c r="M8" s="20">
        <v>15631656</v>
      </c>
      <c r="N8" s="20">
        <v>34593499</v>
      </c>
      <c r="O8" s="20">
        <v>11713111</v>
      </c>
      <c r="P8" s="20">
        <v>11089826</v>
      </c>
      <c r="Q8" s="20">
        <v>-56416146</v>
      </c>
      <c r="R8" s="20">
        <v>-33613209</v>
      </c>
      <c r="S8" s="20">
        <v>54876080</v>
      </c>
      <c r="T8" s="20">
        <v>27353998</v>
      </c>
      <c r="U8" s="20">
        <v>21233627</v>
      </c>
      <c r="V8" s="20">
        <v>103463705</v>
      </c>
      <c r="W8" s="20">
        <v>171002973</v>
      </c>
      <c r="X8" s="20">
        <v>524170230</v>
      </c>
      <c r="Y8" s="20">
        <v>-353167257</v>
      </c>
      <c r="Z8" s="21">
        <v>-67.38</v>
      </c>
      <c r="AA8" s="22">
        <v>524170230</v>
      </c>
    </row>
    <row r="9" spans="1:27" ht="12.75">
      <c r="A9" s="23" t="s">
        <v>36</v>
      </c>
      <c r="B9" s="17"/>
      <c r="C9" s="18">
        <v>162113923</v>
      </c>
      <c r="D9" s="18"/>
      <c r="E9" s="19">
        <v>141060410</v>
      </c>
      <c r="F9" s="20">
        <v>162113919</v>
      </c>
      <c r="G9" s="20">
        <v>-8969767</v>
      </c>
      <c r="H9" s="20">
        <v>-12115892</v>
      </c>
      <c r="I9" s="20">
        <v>-7548221</v>
      </c>
      <c r="J9" s="20">
        <v>-28633880</v>
      </c>
      <c r="K9" s="20">
        <v>13178838</v>
      </c>
      <c r="L9" s="20">
        <v>-2037743</v>
      </c>
      <c r="M9" s="20">
        <v>-78094</v>
      </c>
      <c r="N9" s="20">
        <v>11063001</v>
      </c>
      <c r="O9" s="20">
        <v>-2778404</v>
      </c>
      <c r="P9" s="20">
        <v>224513</v>
      </c>
      <c r="Q9" s="20">
        <v>3585713</v>
      </c>
      <c r="R9" s="20">
        <v>1031822</v>
      </c>
      <c r="S9" s="20">
        <v>-5081089</v>
      </c>
      <c r="T9" s="20">
        <v>-11667178</v>
      </c>
      <c r="U9" s="20">
        <v>12758373</v>
      </c>
      <c r="V9" s="20">
        <v>-3989894</v>
      </c>
      <c r="W9" s="20">
        <v>-20528951</v>
      </c>
      <c r="X9" s="20">
        <v>162113919</v>
      </c>
      <c r="Y9" s="20">
        <v>-182642870</v>
      </c>
      <c r="Z9" s="21">
        <v>-112.66</v>
      </c>
      <c r="AA9" s="22">
        <v>162113919</v>
      </c>
    </row>
    <row r="10" spans="1:27" ht="12.75">
      <c r="A10" s="23" t="s">
        <v>37</v>
      </c>
      <c r="B10" s="17"/>
      <c r="C10" s="18">
        <v>524</v>
      </c>
      <c r="D10" s="18"/>
      <c r="E10" s="19">
        <v>524</v>
      </c>
      <c r="F10" s="20">
        <v>524</v>
      </c>
      <c r="G10" s="24">
        <v>-82</v>
      </c>
      <c r="H10" s="24">
        <v>-82</v>
      </c>
      <c r="I10" s="24">
        <v>-83</v>
      </c>
      <c r="J10" s="20">
        <v>-247</v>
      </c>
      <c r="K10" s="24">
        <v>-32</v>
      </c>
      <c r="L10" s="24">
        <v>-28</v>
      </c>
      <c r="M10" s="20">
        <v>-28</v>
      </c>
      <c r="N10" s="24">
        <v>-88</v>
      </c>
      <c r="O10" s="24">
        <v>-28</v>
      </c>
      <c r="P10" s="24">
        <v>-28</v>
      </c>
      <c r="Q10" s="20">
        <v>-28</v>
      </c>
      <c r="R10" s="24">
        <v>-84</v>
      </c>
      <c r="S10" s="24">
        <v>-28</v>
      </c>
      <c r="T10" s="20">
        <v>-28</v>
      </c>
      <c r="U10" s="24">
        <v>-29</v>
      </c>
      <c r="V10" s="24">
        <v>-85</v>
      </c>
      <c r="W10" s="24">
        <v>-504</v>
      </c>
      <c r="X10" s="20">
        <v>524</v>
      </c>
      <c r="Y10" s="24">
        <v>-1028</v>
      </c>
      <c r="Z10" s="25">
        <v>-196.18</v>
      </c>
      <c r="AA10" s="26">
        <v>524</v>
      </c>
    </row>
    <row r="11" spans="1:27" ht="12.75">
      <c r="A11" s="23" t="s">
        <v>38</v>
      </c>
      <c r="B11" s="17"/>
      <c r="C11" s="18">
        <v>55373715</v>
      </c>
      <c r="D11" s="18"/>
      <c r="E11" s="19">
        <v>-134561781</v>
      </c>
      <c r="F11" s="20">
        <v>55373714</v>
      </c>
      <c r="G11" s="20">
        <v>-9285412</v>
      </c>
      <c r="H11" s="20">
        <v>-3366556</v>
      </c>
      <c r="I11" s="20">
        <v>-3961122</v>
      </c>
      <c r="J11" s="20">
        <v>-16613090</v>
      </c>
      <c r="K11" s="20">
        <v>-30882857</v>
      </c>
      <c r="L11" s="20">
        <v>-9358536</v>
      </c>
      <c r="M11" s="20">
        <v>-5048082</v>
      </c>
      <c r="N11" s="20">
        <v>-45289475</v>
      </c>
      <c r="O11" s="20">
        <v>38501590</v>
      </c>
      <c r="P11" s="20">
        <v>8809204</v>
      </c>
      <c r="Q11" s="20">
        <v>3825191</v>
      </c>
      <c r="R11" s="20">
        <v>51135985</v>
      </c>
      <c r="S11" s="20">
        <v>14638347</v>
      </c>
      <c r="T11" s="20">
        <v>2206167</v>
      </c>
      <c r="U11" s="20">
        <v>1224668</v>
      </c>
      <c r="V11" s="20">
        <v>18069182</v>
      </c>
      <c r="W11" s="20">
        <v>7302602</v>
      </c>
      <c r="X11" s="20">
        <v>55373714</v>
      </c>
      <c r="Y11" s="20">
        <v>-48071112</v>
      </c>
      <c r="Z11" s="21">
        <v>-86.81</v>
      </c>
      <c r="AA11" s="22">
        <v>55373714</v>
      </c>
    </row>
    <row r="12" spans="1:27" ht="12.75">
      <c r="A12" s="27" t="s">
        <v>39</v>
      </c>
      <c r="B12" s="28"/>
      <c r="C12" s="29">
        <f aca="true" t="shared" si="0" ref="C12:Y12">SUM(C6:C11)</f>
        <v>751658723</v>
      </c>
      <c r="D12" s="29">
        <f>SUM(D6:D11)</f>
        <v>0</v>
      </c>
      <c r="E12" s="30">
        <f t="shared" si="0"/>
        <v>598231499</v>
      </c>
      <c r="F12" s="31">
        <f t="shared" si="0"/>
        <v>586459291</v>
      </c>
      <c r="G12" s="31">
        <f t="shared" si="0"/>
        <v>55958215</v>
      </c>
      <c r="H12" s="31">
        <f t="shared" si="0"/>
        <v>-82249062</v>
      </c>
      <c r="I12" s="31">
        <f t="shared" si="0"/>
        <v>12703887</v>
      </c>
      <c r="J12" s="31">
        <f t="shared" si="0"/>
        <v>-13586960</v>
      </c>
      <c r="K12" s="31">
        <f t="shared" si="0"/>
        <v>7751425</v>
      </c>
      <c r="L12" s="31">
        <f t="shared" si="0"/>
        <v>18022</v>
      </c>
      <c r="M12" s="31">
        <f t="shared" si="0"/>
        <v>-11661556</v>
      </c>
      <c r="N12" s="31">
        <f t="shared" si="0"/>
        <v>-3892109</v>
      </c>
      <c r="O12" s="31">
        <f t="shared" si="0"/>
        <v>-37325223</v>
      </c>
      <c r="P12" s="31">
        <f t="shared" si="0"/>
        <v>164150839</v>
      </c>
      <c r="Q12" s="31">
        <f t="shared" si="0"/>
        <v>-124435664</v>
      </c>
      <c r="R12" s="31">
        <f t="shared" si="0"/>
        <v>2389952</v>
      </c>
      <c r="S12" s="31">
        <f t="shared" si="0"/>
        <v>48043591</v>
      </c>
      <c r="T12" s="31">
        <f t="shared" si="0"/>
        <v>-22931826</v>
      </c>
      <c r="U12" s="31">
        <f t="shared" si="0"/>
        <v>-98283573</v>
      </c>
      <c r="V12" s="31">
        <f t="shared" si="0"/>
        <v>-73171808</v>
      </c>
      <c r="W12" s="31">
        <f t="shared" si="0"/>
        <v>-88260925</v>
      </c>
      <c r="X12" s="31">
        <f t="shared" si="0"/>
        <v>586459291</v>
      </c>
      <c r="Y12" s="31">
        <f t="shared" si="0"/>
        <v>-674720216</v>
      </c>
      <c r="Z12" s="32">
        <f>+IF(X12&lt;&gt;0,+(Y12/X12)*100,0)</f>
        <v>-115.04979567285942</v>
      </c>
      <c r="AA12" s="33">
        <f>SUM(AA6:AA11)</f>
        <v>586459291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2.7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2.75">
      <c r="A17" s="23" t="s">
        <v>43</v>
      </c>
      <c r="B17" s="17"/>
      <c r="C17" s="18">
        <v>355813619</v>
      </c>
      <c r="D17" s="18"/>
      <c r="E17" s="19">
        <v>386105999</v>
      </c>
      <c r="F17" s="20">
        <v>355813617</v>
      </c>
      <c r="G17" s="20"/>
      <c r="H17" s="20"/>
      <c r="I17" s="20"/>
      <c r="J17" s="20"/>
      <c r="K17" s="20"/>
      <c r="L17" s="20"/>
      <c r="M17" s="20"/>
      <c r="N17" s="20"/>
      <c r="O17" s="20">
        <v>-250000</v>
      </c>
      <c r="P17" s="20"/>
      <c r="Q17" s="20"/>
      <c r="R17" s="20">
        <v>-250000</v>
      </c>
      <c r="S17" s="20"/>
      <c r="T17" s="20"/>
      <c r="U17" s="20"/>
      <c r="V17" s="20"/>
      <c r="W17" s="20">
        <v>-250000</v>
      </c>
      <c r="X17" s="20">
        <v>355813617</v>
      </c>
      <c r="Y17" s="20">
        <v>-356063617</v>
      </c>
      <c r="Z17" s="21">
        <v>-100.07</v>
      </c>
      <c r="AA17" s="22">
        <v>355813617</v>
      </c>
    </row>
    <row r="18" spans="1:27" ht="12.75">
      <c r="A18" s="23" t="s">
        <v>44</v>
      </c>
      <c r="B18" s="17"/>
      <c r="C18" s="18">
        <v>234927851</v>
      </c>
      <c r="D18" s="18"/>
      <c r="E18" s="19">
        <v>275279105</v>
      </c>
      <c r="F18" s="20">
        <v>234927851</v>
      </c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>
        <v>234927851</v>
      </c>
      <c r="Y18" s="20">
        <v>-234927851</v>
      </c>
      <c r="Z18" s="21">
        <v>-100</v>
      </c>
      <c r="AA18" s="22">
        <v>234927851</v>
      </c>
    </row>
    <row r="19" spans="1:27" ht="12.75">
      <c r="A19" s="23" t="s">
        <v>45</v>
      </c>
      <c r="B19" s="17"/>
      <c r="C19" s="18">
        <v>6741772306</v>
      </c>
      <c r="D19" s="18"/>
      <c r="E19" s="19">
        <v>6402002309</v>
      </c>
      <c r="F19" s="20">
        <v>6907455432</v>
      </c>
      <c r="G19" s="20">
        <v>3492527</v>
      </c>
      <c r="H19" s="20">
        <v>12342644</v>
      </c>
      <c r="I19" s="20">
        <v>6816861</v>
      </c>
      <c r="J19" s="20">
        <v>22652032</v>
      </c>
      <c r="K19" s="20">
        <v>9196007</v>
      </c>
      <c r="L19" s="20">
        <v>9742008</v>
      </c>
      <c r="M19" s="20">
        <v>-145075535</v>
      </c>
      <c r="N19" s="20">
        <v>-126137520</v>
      </c>
      <c r="O19" s="20">
        <v>-29467128</v>
      </c>
      <c r="P19" s="20">
        <v>-18216438</v>
      </c>
      <c r="Q19" s="20">
        <v>-34650520</v>
      </c>
      <c r="R19" s="20">
        <v>-82334086</v>
      </c>
      <c r="S19" s="20">
        <v>3233312</v>
      </c>
      <c r="T19" s="20">
        <v>-33404723</v>
      </c>
      <c r="U19" s="20">
        <v>-343333</v>
      </c>
      <c r="V19" s="20">
        <v>-30514744</v>
      </c>
      <c r="W19" s="20">
        <v>-216334318</v>
      </c>
      <c r="X19" s="20">
        <v>6907455432</v>
      </c>
      <c r="Y19" s="20">
        <v>-7123789750</v>
      </c>
      <c r="Z19" s="21">
        <v>-103.13</v>
      </c>
      <c r="AA19" s="22">
        <v>6907455432</v>
      </c>
    </row>
    <row r="20" spans="1:27" ht="12.75">
      <c r="A20" s="23"/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46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>
        <v>1515788</v>
      </c>
      <c r="Q21" s="20"/>
      <c r="R21" s="20">
        <v>1515788</v>
      </c>
      <c r="S21" s="20"/>
      <c r="T21" s="20"/>
      <c r="U21" s="20"/>
      <c r="V21" s="20"/>
      <c r="W21" s="20">
        <v>1515788</v>
      </c>
      <c r="X21" s="20"/>
      <c r="Y21" s="20">
        <v>1515788</v>
      </c>
      <c r="Z21" s="21"/>
      <c r="AA21" s="22"/>
    </row>
    <row r="22" spans="1:27" ht="12.75">
      <c r="A22" s="23" t="s">
        <v>47</v>
      </c>
      <c r="B22" s="17"/>
      <c r="C22" s="18">
        <v>-5111707</v>
      </c>
      <c r="D22" s="18"/>
      <c r="E22" s="19">
        <v>2841078</v>
      </c>
      <c r="F22" s="20">
        <v>-5111706</v>
      </c>
      <c r="G22" s="20">
        <v>15500</v>
      </c>
      <c r="H22" s="20">
        <v>114897</v>
      </c>
      <c r="I22" s="20">
        <v>4216592</v>
      </c>
      <c r="J22" s="20">
        <v>4346989</v>
      </c>
      <c r="K22" s="20">
        <v>11144115</v>
      </c>
      <c r="L22" s="20">
        <v>7969974</v>
      </c>
      <c r="M22" s="20">
        <v>-1045195</v>
      </c>
      <c r="N22" s="20">
        <v>18068894</v>
      </c>
      <c r="O22" s="20">
        <v>-23355644</v>
      </c>
      <c r="P22" s="20">
        <v>-176840</v>
      </c>
      <c r="Q22" s="20">
        <v>-184114</v>
      </c>
      <c r="R22" s="20">
        <v>-23716598</v>
      </c>
      <c r="S22" s="20">
        <v>-2448448</v>
      </c>
      <c r="T22" s="20">
        <v>-392014</v>
      </c>
      <c r="U22" s="20">
        <v>-74227</v>
      </c>
      <c r="V22" s="20">
        <v>-2914689</v>
      </c>
      <c r="W22" s="20">
        <v>-4215404</v>
      </c>
      <c r="X22" s="20">
        <v>-5111706</v>
      </c>
      <c r="Y22" s="20">
        <v>896302</v>
      </c>
      <c r="Z22" s="21">
        <v>-17.53</v>
      </c>
      <c r="AA22" s="22">
        <v>-5111706</v>
      </c>
    </row>
    <row r="23" spans="1:27" ht="12.75">
      <c r="A23" s="23" t="s">
        <v>48</v>
      </c>
      <c r="B23" s="17"/>
      <c r="C23" s="18">
        <v>4001332</v>
      </c>
      <c r="D23" s="18"/>
      <c r="E23" s="19">
        <v>238767</v>
      </c>
      <c r="F23" s="20">
        <v>4001332</v>
      </c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>
        <v>4001332</v>
      </c>
      <c r="Y23" s="24">
        <v>-4001332</v>
      </c>
      <c r="Z23" s="25">
        <v>-100</v>
      </c>
      <c r="AA23" s="26">
        <v>4001332</v>
      </c>
    </row>
    <row r="24" spans="1:27" ht="12.75">
      <c r="A24" s="27" t="s">
        <v>49</v>
      </c>
      <c r="B24" s="35"/>
      <c r="C24" s="29">
        <f aca="true" t="shared" si="1" ref="C24:Y24">SUM(C15:C23)</f>
        <v>7331403401</v>
      </c>
      <c r="D24" s="29">
        <f>SUM(D15:D23)</f>
        <v>0</v>
      </c>
      <c r="E24" s="36">
        <f t="shared" si="1"/>
        <v>7066467258</v>
      </c>
      <c r="F24" s="37">
        <f t="shared" si="1"/>
        <v>7497086526</v>
      </c>
      <c r="G24" s="37">
        <f t="shared" si="1"/>
        <v>3508027</v>
      </c>
      <c r="H24" s="37">
        <f t="shared" si="1"/>
        <v>12457541</v>
      </c>
      <c r="I24" s="37">
        <f t="shared" si="1"/>
        <v>11033453</v>
      </c>
      <c r="J24" s="37">
        <f t="shared" si="1"/>
        <v>26999021</v>
      </c>
      <c r="K24" s="37">
        <f t="shared" si="1"/>
        <v>20340122</v>
      </c>
      <c r="L24" s="37">
        <f t="shared" si="1"/>
        <v>17711982</v>
      </c>
      <c r="M24" s="37">
        <f t="shared" si="1"/>
        <v>-146120730</v>
      </c>
      <c r="N24" s="37">
        <f t="shared" si="1"/>
        <v>-108068626</v>
      </c>
      <c r="O24" s="37">
        <f t="shared" si="1"/>
        <v>-53072772</v>
      </c>
      <c r="P24" s="37">
        <f t="shared" si="1"/>
        <v>-16877490</v>
      </c>
      <c r="Q24" s="37">
        <f t="shared" si="1"/>
        <v>-34834634</v>
      </c>
      <c r="R24" s="37">
        <f t="shared" si="1"/>
        <v>-104784896</v>
      </c>
      <c r="S24" s="37">
        <f t="shared" si="1"/>
        <v>784864</v>
      </c>
      <c r="T24" s="37">
        <f t="shared" si="1"/>
        <v>-33796737</v>
      </c>
      <c r="U24" s="37">
        <f t="shared" si="1"/>
        <v>-417560</v>
      </c>
      <c r="V24" s="37">
        <f t="shared" si="1"/>
        <v>-33429433</v>
      </c>
      <c r="W24" s="37">
        <f t="shared" si="1"/>
        <v>-219283934</v>
      </c>
      <c r="X24" s="37">
        <f t="shared" si="1"/>
        <v>7497086526</v>
      </c>
      <c r="Y24" s="37">
        <f t="shared" si="1"/>
        <v>-7716370460</v>
      </c>
      <c r="Z24" s="38">
        <f>+IF(X24&lt;&gt;0,+(Y24/X24)*100,0)</f>
        <v>-102.92492201123089</v>
      </c>
      <c r="AA24" s="39">
        <f>SUM(AA15:AA23)</f>
        <v>7497086526</v>
      </c>
    </row>
    <row r="25" spans="1:27" ht="12.75">
      <c r="A25" s="27" t="s">
        <v>50</v>
      </c>
      <c r="B25" s="28"/>
      <c r="C25" s="29">
        <f aca="true" t="shared" si="2" ref="C25:Y25">+C12+C24</f>
        <v>8083062124</v>
      </c>
      <c r="D25" s="29">
        <f>+D12+D24</f>
        <v>0</v>
      </c>
      <c r="E25" s="30">
        <f t="shared" si="2"/>
        <v>7664698757</v>
      </c>
      <c r="F25" s="31">
        <f t="shared" si="2"/>
        <v>8083545817</v>
      </c>
      <c r="G25" s="31">
        <f t="shared" si="2"/>
        <v>59466242</v>
      </c>
      <c r="H25" s="31">
        <f t="shared" si="2"/>
        <v>-69791521</v>
      </c>
      <c r="I25" s="31">
        <f t="shared" si="2"/>
        <v>23737340</v>
      </c>
      <c r="J25" s="31">
        <f t="shared" si="2"/>
        <v>13412061</v>
      </c>
      <c r="K25" s="31">
        <f t="shared" si="2"/>
        <v>28091547</v>
      </c>
      <c r="L25" s="31">
        <f t="shared" si="2"/>
        <v>17730004</v>
      </c>
      <c r="M25" s="31">
        <f t="shared" si="2"/>
        <v>-157782286</v>
      </c>
      <c r="N25" s="31">
        <f t="shared" si="2"/>
        <v>-111960735</v>
      </c>
      <c r="O25" s="31">
        <f t="shared" si="2"/>
        <v>-90397995</v>
      </c>
      <c r="P25" s="31">
        <f t="shared" si="2"/>
        <v>147273349</v>
      </c>
      <c r="Q25" s="31">
        <f t="shared" si="2"/>
        <v>-159270298</v>
      </c>
      <c r="R25" s="31">
        <f t="shared" si="2"/>
        <v>-102394944</v>
      </c>
      <c r="S25" s="31">
        <f t="shared" si="2"/>
        <v>48828455</v>
      </c>
      <c r="T25" s="31">
        <f t="shared" si="2"/>
        <v>-56728563</v>
      </c>
      <c r="U25" s="31">
        <f t="shared" si="2"/>
        <v>-98701133</v>
      </c>
      <c r="V25" s="31">
        <f t="shared" si="2"/>
        <v>-106601241</v>
      </c>
      <c r="W25" s="31">
        <f t="shared" si="2"/>
        <v>-307544859</v>
      </c>
      <c r="X25" s="31">
        <f t="shared" si="2"/>
        <v>8083545817</v>
      </c>
      <c r="Y25" s="31">
        <f t="shared" si="2"/>
        <v>-8391090676</v>
      </c>
      <c r="Z25" s="32">
        <f>+IF(X25&lt;&gt;0,+(Y25/X25)*100,0)</f>
        <v>-103.80457865845483</v>
      </c>
      <c r="AA25" s="33">
        <f>+AA12+AA24</f>
        <v>8083545817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51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52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53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54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2.75">
      <c r="A31" s="23" t="s">
        <v>55</v>
      </c>
      <c r="B31" s="17"/>
      <c r="C31" s="18">
        <v>23497275</v>
      </c>
      <c r="D31" s="18"/>
      <c r="E31" s="19">
        <v>23412382</v>
      </c>
      <c r="F31" s="20">
        <v>23497273</v>
      </c>
      <c r="G31" s="20">
        <v>-206614575</v>
      </c>
      <c r="H31" s="20">
        <v>-29141554</v>
      </c>
      <c r="I31" s="20">
        <v>-1768338</v>
      </c>
      <c r="J31" s="20">
        <v>-237524467</v>
      </c>
      <c r="K31" s="20">
        <v>220444915</v>
      </c>
      <c r="L31" s="20">
        <v>-7678144</v>
      </c>
      <c r="M31" s="20">
        <v>13770537</v>
      </c>
      <c r="N31" s="20">
        <v>226537308</v>
      </c>
      <c r="O31" s="20">
        <v>-161782729</v>
      </c>
      <c r="P31" s="20">
        <v>166148424</v>
      </c>
      <c r="Q31" s="20">
        <v>-90338747</v>
      </c>
      <c r="R31" s="20">
        <v>-85973052</v>
      </c>
      <c r="S31" s="20">
        <v>-1886410</v>
      </c>
      <c r="T31" s="20">
        <v>-46434249</v>
      </c>
      <c r="U31" s="20">
        <v>-155970803</v>
      </c>
      <c r="V31" s="20">
        <v>-204291462</v>
      </c>
      <c r="W31" s="20">
        <v>-301251673</v>
      </c>
      <c r="X31" s="20">
        <v>23497273</v>
      </c>
      <c r="Y31" s="20">
        <v>-324748946</v>
      </c>
      <c r="Z31" s="21">
        <v>-1382.07</v>
      </c>
      <c r="AA31" s="22">
        <v>23497273</v>
      </c>
    </row>
    <row r="32" spans="1:27" ht="12.75">
      <c r="A32" s="23" t="s">
        <v>56</v>
      </c>
      <c r="B32" s="17"/>
      <c r="C32" s="18">
        <v>714382575</v>
      </c>
      <c r="D32" s="18"/>
      <c r="E32" s="19">
        <v>559662355</v>
      </c>
      <c r="F32" s="20">
        <v>714382561</v>
      </c>
      <c r="G32" s="20">
        <v>78984824</v>
      </c>
      <c r="H32" s="20">
        <v>29056639</v>
      </c>
      <c r="I32" s="20">
        <v>-27942312</v>
      </c>
      <c r="J32" s="20">
        <v>80099151</v>
      </c>
      <c r="K32" s="20">
        <v>-125561880</v>
      </c>
      <c r="L32" s="20">
        <v>28628966</v>
      </c>
      <c r="M32" s="20">
        <v>7353581</v>
      </c>
      <c r="N32" s="20">
        <v>-89579333</v>
      </c>
      <c r="O32" s="20">
        <v>-14920496</v>
      </c>
      <c r="P32" s="20">
        <v>5929857</v>
      </c>
      <c r="Q32" s="20">
        <v>-28178290</v>
      </c>
      <c r="R32" s="20">
        <v>-37168929</v>
      </c>
      <c r="S32" s="20">
        <v>9479749</v>
      </c>
      <c r="T32" s="20">
        <v>11299303</v>
      </c>
      <c r="U32" s="20">
        <v>148131102</v>
      </c>
      <c r="V32" s="20">
        <v>168910154</v>
      </c>
      <c r="W32" s="20">
        <v>122261043</v>
      </c>
      <c r="X32" s="20">
        <v>714382561</v>
      </c>
      <c r="Y32" s="20">
        <v>-592121518</v>
      </c>
      <c r="Z32" s="21">
        <v>-82.89</v>
      </c>
      <c r="AA32" s="22">
        <v>714382561</v>
      </c>
    </row>
    <row r="33" spans="1:27" ht="12.75">
      <c r="A33" s="23" t="s">
        <v>57</v>
      </c>
      <c r="B33" s="17"/>
      <c r="C33" s="18">
        <v>44361550</v>
      </c>
      <c r="D33" s="18"/>
      <c r="E33" s="19">
        <v>36584671</v>
      </c>
      <c r="F33" s="20">
        <v>44361549</v>
      </c>
      <c r="G33" s="20">
        <v>-687215</v>
      </c>
      <c r="H33" s="20">
        <v>-830337</v>
      </c>
      <c r="I33" s="20">
        <v>-561410</v>
      </c>
      <c r="J33" s="20">
        <v>-2078962</v>
      </c>
      <c r="K33" s="20">
        <v>-504860</v>
      </c>
      <c r="L33" s="20">
        <v>-614259</v>
      </c>
      <c r="M33" s="20">
        <v>-78458</v>
      </c>
      <c r="N33" s="20">
        <v>-1197577</v>
      </c>
      <c r="O33" s="20">
        <v>-413164</v>
      </c>
      <c r="P33" s="20">
        <v>-18590</v>
      </c>
      <c r="Q33" s="20">
        <v>-162117</v>
      </c>
      <c r="R33" s="20">
        <v>-593871</v>
      </c>
      <c r="S33" s="20">
        <v>-49352</v>
      </c>
      <c r="T33" s="20"/>
      <c r="U33" s="20">
        <v>-55627</v>
      </c>
      <c r="V33" s="20">
        <v>-104979</v>
      </c>
      <c r="W33" s="20">
        <v>-3975389</v>
      </c>
      <c r="X33" s="20">
        <v>44361549</v>
      </c>
      <c r="Y33" s="20">
        <v>-48336938</v>
      </c>
      <c r="Z33" s="21">
        <v>-108.96</v>
      </c>
      <c r="AA33" s="22">
        <v>44361549</v>
      </c>
    </row>
    <row r="34" spans="1:27" ht="12.75">
      <c r="A34" s="27" t="s">
        <v>58</v>
      </c>
      <c r="B34" s="28"/>
      <c r="C34" s="29">
        <f aca="true" t="shared" si="3" ref="C34:Y34">SUM(C29:C33)</f>
        <v>782241400</v>
      </c>
      <c r="D34" s="29">
        <f>SUM(D29:D33)</f>
        <v>0</v>
      </c>
      <c r="E34" s="30">
        <f t="shared" si="3"/>
        <v>619659408</v>
      </c>
      <c r="F34" s="31">
        <f t="shared" si="3"/>
        <v>782241383</v>
      </c>
      <c r="G34" s="31">
        <f t="shared" si="3"/>
        <v>-128316966</v>
      </c>
      <c r="H34" s="31">
        <f t="shared" si="3"/>
        <v>-915252</v>
      </c>
      <c r="I34" s="31">
        <f t="shared" si="3"/>
        <v>-30272060</v>
      </c>
      <c r="J34" s="31">
        <f t="shared" si="3"/>
        <v>-159504278</v>
      </c>
      <c r="K34" s="31">
        <f t="shared" si="3"/>
        <v>94378175</v>
      </c>
      <c r="L34" s="31">
        <f t="shared" si="3"/>
        <v>20336563</v>
      </c>
      <c r="M34" s="31">
        <f t="shared" si="3"/>
        <v>21045660</v>
      </c>
      <c r="N34" s="31">
        <f t="shared" si="3"/>
        <v>135760398</v>
      </c>
      <c r="O34" s="31">
        <f t="shared" si="3"/>
        <v>-177116389</v>
      </c>
      <c r="P34" s="31">
        <f t="shared" si="3"/>
        <v>172059691</v>
      </c>
      <c r="Q34" s="31">
        <f t="shared" si="3"/>
        <v>-118679154</v>
      </c>
      <c r="R34" s="31">
        <f t="shared" si="3"/>
        <v>-123735852</v>
      </c>
      <c r="S34" s="31">
        <f t="shared" si="3"/>
        <v>7543987</v>
      </c>
      <c r="T34" s="31">
        <f t="shared" si="3"/>
        <v>-35134946</v>
      </c>
      <c r="U34" s="31">
        <f t="shared" si="3"/>
        <v>-7895328</v>
      </c>
      <c r="V34" s="31">
        <f t="shared" si="3"/>
        <v>-35486287</v>
      </c>
      <c r="W34" s="31">
        <f t="shared" si="3"/>
        <v>-182966019</v>
      </c>
      <c r="X34" s="31">
        <f t="shared" si="3"/>
        <v>782241383</v>
      </c>
      <c r="Y34" s="31">
        <f t="shared" si="3"/>
        <v>-965207402</v>
      </c>
      <c r="Z34" s="32">
        <f>+IF(X34&lt;&gt;0,+(Y34/X34)*100,0)</f>
        <v>-123.38996925709822</v>
      </c>
      <c r="AA34" s="33">
        <f>SUM(AA29:AA33)</f>
        <v>782241383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59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60</v>
      </c>
      <c r="B37" s="17"/>
      <c r="C37" s="18">
        <v>427649217</v>
      </c>
      <c r="D37" s="18"/>
      <c r="E37" s="19">
        <v>426830222</v>
      </c>
      <c r="F37" s="20">
        <v>427649215</v>
      </c>
      <c r="G37" s="20">
        <v>-28976658</v>
      </c>
      <c r="H37" s="20">
        <v>3848552</v>
      </c>
      <c r="I37" s="20">
        <v>3801594</v>
      </c>
      <c r="J37" s="20">
        <v>-21326512</v>
      </c>
      <c r="K37" s="20">
        <v>1339366</v>
      </c>
      <c r="L37" s="20">
        <v>3796564</v>
      </c>
      <c r="M37" s="20">
        <v>3835929</v>
      </c>
      <c r="N37" s="20">
        <v>8971859</v>
      </c>
      <c r="O37" s="20">
        <v>-29240886</v>
      </c>
      <c r="P37" s="20">
        <v>3607605</v>
      </c>
      <c r="Q37" s="20">
        <v>1180979</v>
      </c>
      <c r="R37" s="20">
        <v>-24452302</v>
      </c>
      <c r="S37" s="20">
        <v>3632865</v>
      </c>
      <c r="T37" s="20">
        <v>3670596</v>
      </c>
      <c r="U37" s="20">
        <v>3632865</v>
      </c>
      <c r="V37" s="20">
        <v>10936326</v>
      </c>
      <c r="W37" s="20">
        <v>-25870629</v>
      </c>
      <c r="X37" s="20">
        <v>427649215</v>
      </c>
      <c r="Y37" s="20">
        <v>-453519844</v>
      </c>
      <c r="Z37" s="21">
        <v>-106.05</v>
      </c>
      <c r="AA37" s="22">
        <v>427649215</v>
      </c>
    </row>
    <row r="38" spans="1:27" ht="12.75">
      <c r="A38" s="23" t="s">
        <v>57</v>
      </c>
      <c r="B38" s="17"/>
      <c r="C38" s="18">
        <v>185893885</v>
      </c>
      <c r="D38" s="18"/>
      <c r="E38" s="19">
        <v>184524577</v>
      </c>
      <c r="F38" s="20">
        <v>185893884</v>
      </c>
      <c r="G38" s="20">
        <v>44015</v>
      </c>
      <c r="H38" s="20">
        <v>-68271</v>
      </c>
      <c r="I38" s="20">
        <v>68359</v>
      </c>
      <c r="J38" s="20">
        <v>44103</v>
      </c>
      <c r="K38" s="20">
        <v>-62701</v>
      </c>
      <c r="L38" s="20">
        <v>68359</v>
      </c>
      <c r="M38" s="20">
        <v>-64014</v>
      </c>
      <c r="N38" s="20">
        <v>-58356</v>
      </c>
      <c r="O38" s="20">
        <v>66670</v>
      </c>
      <c r="P38" s="20">
        <v>-17952</v>
      </c>
      <c r="Q38" s="20">
        <v>-4091678</v>
      </c>
      <c r="R38" s="20">
        <v>-4042960</v>
      </c>
      <c r="S38" s="20">
        <v>66774</v>
      </c>
      <c r="T38" s="20">
        <v>13735</v>
      </c>
      <c r="U38" s="20">
        <v>4102068</v>
      </c>
      <c r="V38" s="20">
        <v>4182577</v>
      </c>
      <c r="W38" s="20">
        <v>125364</v>
      </c>
      <c r="X38" s="20">
        <v>185893884</v>
      </c>
      <c r="Y38" s="20">
        <v>-185768520</v>
      </c>
      <c r="Z38" s="21">
        <v>-99.93</v>
      </c>
      <c r="AA38" s="22">
        <v>185893884</v>
      </c>
    </row>
    <row r="39" spans="1:27" ht="12.75">
      <c r="A39" s="27" t="s">
        <v>61</v>
      </c>
      <c r="B39" s="35"/>
      <c r="C39" s="29">
        <f aca="true" t="shared" si="4" ref="C39:Y39">SUM(C37:C38)</f>
        <v>613543102</v>
      </c>
      <c r="D39" s="29">
        <f>SUM(D37:D38)</f>
        <v>0</v>
      </c>
      <c r="E39" s="36">
        <f t="shared" si="4"/>
        <v>611354799</v>
      </c>
      <c r="F39" s="37">
        <f t="shared" si="4"/>
        <v>613543099</v>
      </c>
      <c r="G39" s="37">
        <f t="shared" si="4"/>
        <v>-28932643</v>
      </c>
      <c r="H39" s="37">
        <f t="shared" si="4"/>
        <v>3780281</v>
      </c>
      <c r="I39" s="37">
        <f t="shared" si="4"/>
        <v>3869953</v>
      </c>
      <c r="J39" s="37">
        <f t="shared" si="4"/>
        <v>-21282409</v>
      </c>
      <c r="K39" s="37">
        <f t="shared" si="4"/>
        <v>1276665</v>
      </c>
      <c r="L39" s="37">
        <f t="shared" si="4"/>
        <v>3864923</v>
      </c>
      <c r="M39" s="37">
        <f t="shared" si="4"/>
        <v>3771915</v>
      </c>
      <c r="N39" s="37">
        <f t="shared" si="4"/>
        <v>8913503</v>
      </c>
      <c r="O39" s="37">
        <f t="shared" si="4"/>
        <v>-29174216</v>
      </c>
      <c r="P39" s="37">
        <f t="shared" si="4"/>
        <v>3589653</v>
      </c>
      <c r="Q39" s="37">
        <f t="shared" si="4"/>
        <v>-2910699</v>
      </c>
      <c r="R39" s="37">
        <f t="shared" si="4"/>
        <v>-28495262</v>
      </c>
      <c r="S39" s="37">
        <f t="shared" si="4"/>
        <v>3699639</v>
      </c>
      <c r="T39" s="37">
        <f t="shared" si="4"/>
        <v>3684331</v>
      </c>
      <c r="U39" s="37">
        <f t="shared" si="4"/>
        <v>7734933</v>
      </c>
      <c r="V39" s="37">
        <f t="shared" si="4"/>
        <v>15118903</v>
      </c>
      <c r="W39" s="37">
        <f t="shared" si="4"/>
        <v>-25745265</v>
      </c>
      <c r="X39" s="37">
        <f t="shared" si="4"/>
        <v>613543099</v>
      </c>
      <c r="Y39" s="37">
        <f t="shared" si="4"/>
        <v>-639288364</v>
      </c>
      <c r="Z39" s="38">
        <f>+IF(X39&lt;&gt;0,+(Y39/X39)*100,0)</f>
        <v>-104.19616242802854</v>
      </c>
      <c r="AA39" s="39">
        <f>SUM(AA37:AA38)</f>
        <v>613543099</v>
      </c>
    </row>
    <row r="40" spans="1:27" ht="12.75">
      <c r="A40" s="27" t="s">
        <v>62</v>
      </c>
      <c r="B40" s="28"/>
      <c r="C40" s="29">
        <f aca="true" t="shared" si="5" ref="C40:Y40">+C34+C39</f>
        <v>1395784502</v>
      </c>
      <c r="D40" s="29">
        <f>+D34+D39</f>
        <v>0</v>
      </c>
      <c r="E40" s="30">
        <f t="shared" si="5"/>
        <v>1231014207</v>
      </c>
      <c r="F40" s="31">
        <f t="shared" si="5"/>
        <v>1395784482</v>
      </c>
      <c r="G40" s="31">
        <f t="shared" si="5"/>
        <v>-157249609</v>
      </c>
      <c r="H40" s="31">
        <f t="shared" si="5"/>
        <v>2865029</v>
      </c>
      <c r="I40" s="31">
        <f t="shared" si="5"/>
        <v>-26402107</v>
      </c>
      <c r="J40" s="31">
        <f t="shared" si="5"/>
        <v>-180786687</v>
      </c>
      <c r="K40" s="31">
        <f t="shared" si="5"/>
        <v>95654840</v>
      </c>
      <c r="L40" s="31">
        <f t="shared" si="5"/>
        <v>24201486</v>
      </c>
      <c r="M40" s="31">
        <f t="shared" si="5"/>
        <v>24817575</v>
      </c>
      <c r="N40" s="31">
        <f t="shared" si="5"/>
        <v>144673901</v>
      </c>
      <c r="O40" s="31">
        <f t="shared" si="5"/>
        <v>-206290605</v>
      </c>
      <c r="P40" s="31">
        <f t="shared" si="5"/>
        <v>175649344</v>
      </c>
      <c r="Q40" s="31">
        <f t="shared" si="5"/>
        <v>-121589853</v>
      </c>
      <c r="R40" s="31">
        <f t="shared" si="5"/>
        <v>-152231114</v>
      </c>
      <c r="S40" s="31">
        <f t="shared" si="5"/>
        <v>11243626</v>
      </c>
      <c r="T40" s="31">
        <f t="shared" si="5"/>
        <v>-31450615</v>
      </c>
      <c r="U40" s="31">
        <f t="shared" si="5"/>
        <v>-160395</v>
      </c>
      <c r="V40" s="31">
        <f t="shared" si="5"/>
        <v>-20367384</v>
      </c>
      <c r="W40" s="31">
        <f t="shared" si="5"/>
        <v>-208711284</v>
      </c>
      <c r="X40" s="31">
        <f t="shared" si="5"/>
        <v>1395784482</v>
      </c>
      <c r="Y40" s="31">
        <f t="shared" si="5"/>
        <v>-1604495766</v>
      </c>
      <c r="Z40" s="32">
        <f>+IF(X40&lt;&gt;0,+(Y40/X40)*100,0)</f>
        <v>-114.95297352073585</v>
      </c>
      <c r="AA40" s="33">
        <f>+AA34+AA39</f>
        <v>1395784482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6687277622</v>
      </c>
      <c r="D42" s="43">
        <f>+D25-D40</f>
        <v>0</v>
      </c>
      <c r="E42" s="44">
        <f t="shared" si="6"/>
        <v>6433684550</v>
      </c>
      <c r="F42" s="45">
        <f t="shared" si="6"/>
        <v>6687761335</v>
      </c>
      <c r="G42" s="45">
        <f t="shared" si="6"/>
        <v>216715851</v>
      </c>
      <c r="H42" s="45">
        <f t="shared" si="6"/>
        <v>-72656550</v>
      </c>
      <c r="I42" s="45">
        <f t="shared" si="6"/>
        <v>50139447</v>
      </c>
      <c r="J42" s="45">
        <f t="shared" si="6"/>
        <v>194198748</v>
      </c>
      <c r="K42" s="45">
        <f t="shared" si="6"/>
        <v>-67563293</v>
      </c>
      <c r="L42" s="45">
        <f t="shared" si="6"/>
        <v>-6471482</v>
      </c>
      <c r="M42" s="45">
        <f t="shared" si="6"/>
        <v>-182599861</v>
      </c>
      <c r="N42" s="45">
        <f t="shared" si="6"/>
        <v>-256634636</v>
      </c>
      <c r="O42" s="45">
        <f t="shared" si="6"/>
        <v>115892610</v>
      </c>
      <c r="P42" s="45">
        <f t="shared" si="6"/>
        <v>-28375995</v>
      </c>
      <c r="Q42" s="45">
        <f t="shared" si="6"/>
        <v>-37680445</v>
      </c>
      <c r="R42" s="45">
        <f t="shared" si="6"/>
        <v>49836170</v>
      </c>
      <c r="S42" s="45">
        <f t="shared" si="6"/>
        <v>37584829</v>
      </c>
      <c r="T42" s="45">
        <f t="shared" si="6"/>
        <v>-25277948</v>
      </c>
      <c r="U42" s="45">
        <f t="shared" si="6"/>
        <v>-98540738</v>
      </c>
      <c r="V42" s="45">
        <f t="shared" si="6"/>
        <v>-86233857</v>
      </c>
      <c r="W42" s="45">
        <f t="shared" si="6"/>
        <v>-98833575</v>
      </c>
      <c r="X42" s="45">
        <f t="shared" si="6"/>
        <v>6687761335</v>
      </c>
      <c r="Y42" s="45">
        <f t="shared" si="6"/>
        <v>-6786594910</v>
      </c>
      <c r="Z42" s="46">
        <f>+IF(X42&lt;&gt;0,+(Y42/X42)*100,0)</f>
        <v>-101.47782748290912</v>
      </c>
      <c r="AA42" s="47">
        <f>+AA25-AA40</f>
        <v>6687761335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6969215161</v>
      </c>
      <c r="D45" s="18"/>
      <c r="E45" s="19">
        <v>6807378313</v>
      </c>
      <c r="F45" s="20">
        <v>7082723127</v>
      </c>
      <c r="G45" s="20">
        <v>627</v>
      </c>
      <c r="H45" s="20">
        <v>-127924</v>
      </c>
      <c r="I45" s="20">
        <v>127121</v>
      </c>
      <c r="J45" s="20">
        <v>-176</v>
      </c>
      <c r="K45" s="20">
        <v>-7202</v>
      </c>
      <c r="L45" s="20">
        <v>-24642</v>
      </c>
      <c r="M45" s="20">
        <v>-21962</v>
      </c>
      <c r="N45" s="20">
        <v>-53806</v>
      </c>
      <c r="O45" s="20">
        <v>-160709</v>
      </c>
      <c r="P45" s="20">
        <v>-98918</v>
      </c>
      <c r="Q45" s="20">
        <v>-154050</v>
      </c>
      <c r="R45" s="20">
        <v>-413677</v>
      </c>
      <c r="S45" s="20"/>
      <c r="T45" s="20">
        <v>-24593</v>
      </c>
      <c r="U45" s="20">
        <v>-10863</v>
      </c>
      <c r="V45" s="20">
        <v>-35456</v>
      </c>
      <c r="W45" s="20">
        <v>-503115</v>
      </c>
      <c r="X45" s="20">
        <v>7082723127</v>
      </c>
      <c r="Y45" s="20">
        <v>-7083226242</v>
      </c>
      <c r="Z45" s="48">
        <v>-100.01</v>
      </c>
      <c r="AA45" s="22">
        <v>7082723127</v>
      </c>
    </row>
    <row r="46" spans="1:27" ht="12.75">
      <c r="A46" s="23" t="s">
        <v>67</v>
      </c>
      <c r="B46" s="17"/>
      <c r="C46" s="18">
        <v>28518734</v>
      </c>
      <c r="D46" s="18"/>
      <c r="E46" s="19">
        <v>28289505</v>
      </c>
      <c r="F46" s="20">
        <v>28518734</v>
      </c>
      <c r="G46" s="20">
        <v>-627</v>
      </c>
      <c r="H46" s="20">
        <v>127924</v>
      </c>
      <c r="I46" s="20">
        <v>130921</v>
      </c>
      <c r="J46" s="20">
        <v>258218</v>
      </c>
      <c r="K46" s="20">
        <v>7202</v>
      </c>
      <c r="L46" s="20">
        <v>24642</v>
      </c>
      <c r="M46" s="20">
        <v>21962</v>
      </c>
      <c r="N46" s="20">
        <v>53806</v>
      </c>
      <c r="O46" s="20">
        <v>160708</v>
      </c>
      <c r="P46" s="20">
        <v>98917</v>
      </c>
      <c r="Q46" s="20">
        <v>154050</v>
      </c>
      <c r="R46" s="20">
        <v>413675</v>
      </c>
      <c r="S46" s="20"/>
      <c r="T46" s="20">
        <v>24593</v>
      </c>
      <c r="U46" s="20">
        <v>10863</v>
      </c>
      <c r="V46" s="20">
        <v>35456</v>
      </c>
      <c r="W46" s="20">
        <v>761155</v>
      </c>
      <c r="X46" s="20">
        <v>28518734</v>
      </c>
      <c r="Y46" s="20">
        <v>-27757579</v>
      </c>
      <c r="Z46" s="48">
        <v>-97.33</v>
      </c>
      <c r="AA46" s="22">
        <v>28518734</v>
      </c>
    </row>
    <row r="47" spans="1:27" ht="12.75">
      <c r="A47" s="23"/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68</v>
      </c>
      <c r="B48" s="50" t="s">
        <v>64</v>
      </c>
      <c r="C48" s="51">
        <f aca="true" t="shared" si="7" ref="C48:Y48">SUM(C45:C47)</f>
        <v>6997733895</v>
      </c>
      <c r="D48" s="51">
        <f>SUM(D45:D47)</f>
        <v>0</v>
      </c>
      <c r="E48" s="52">
        <f t="shared" si="7"/>
        <v>6835667818</v>
      </c>
      <c r="F48" s="53">
        <f t="shared" si="7"/>
        <v>7111241861</v>
      </c>
      <c r="G48" s="53">
        <f t="shared" si="7"/>
        <v>0</v>
      </c>
      <c r="H48" s="53">
        <f t="shared" si="7"/>
        <v>0</v>
      </c>
      <c r="I48" s="53">
        <f t="shared" si="7"/>
        <v>258042</v>
      </c>
      <c r="J48" s="53">
        <f t="shared" si="7"/>
        <v>258042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-1</v>
      </c>
      <c r="P48" s="53">
        <f t="shared" si="7"/>
        <v>-1</v>
      </c>
      <c r="Q48" s="53">
        <f t="shared" si="7"/>
        <v>0</v>
      </c>
      <c r="R48" s="53">
        <f t="shared" si="7"/>
        <v>-2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258040</v>
      </c>
      <c r="X48" s="53">
        <f t="shared" si="7"/>
        <v>7111241861</v>
      </c>
      <c r="Y48" s="53">
        <f t="shared" si="7"/>
        <v>-7110983821</v>
      </c>
      <c r="Z48" s="54">
        <f>+IF(X48&lt;&gt;0,+(Y48/X48)*100,0)</f>
        <v>-99.99637137921837</v>
      </c>
      <c r="AA48" s="55">
        <f>SUM(AA45:AA47)</f>
        <v>7111241861</v>
      </c>
    </row>
    <row r="49" spans="1:27" ht="12.75">
      <c r="A49" s="56" t="s">
        <v>123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124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125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7" t="s">
        <v>92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126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4340619</v>
      </c>
      <c r="D6" s="18"/>
      <c r="E6" s="19">
        <v>9069314</v>
      </c>
      <c r="F6" s="20">
        <v>12397523</v>
      </c>
      <c r="G6" s="20">
        <v>20221204</v>
      </c>
      <c r="H6" s="20">
        <v>15099488</v>
      </c>
      <c r="I6" s="20">
        <v>9565198</v>
      </c>
      <c r="J6" s="20">
        <v>44885890</v>
      </c>
      <c r="K6" s="20">
        <v>-492622</v>
      </c>
      <c r="L6" s="20">
        <v>-3361520</v>
      </c>
      <c r="M6" s="20">
        <v>6762667</v>
      </c>
      <c r="N6" s="20">
        <v>2908525</v>
      </c>
      <c r="O6" s="20">
        <v>-171510</v>
      </c>
      <c r="P6" s="20">
        <v>-7406118</v>
      </c>
      <c r="Q6" s="20">
        <v>13602313</v>
      </c>
      <c r="R6" s="20">
        <v>6024685</v>
      </c>
      <c r="S6" s="20">
        <v>-6784915</v>
      </c>
      <c r="T6" s="20">
        <v>-4748316</v>
      </c>
      <c r="U6" s="20">
        <v>-1105391</v>
      </c>
      <c r="V6" s="20">
        <v>-12638622</v>
      </c>
      <c r="W6" s="20">
        <v>41180478</v>
      </c>
      <c r="X6" s="20">
        <v>12397523</v>
      </c>
      <c r="Y6" s="20">
        <v>28782955</v>
      </c>
      <c r="Z6" s="21">
        <v>232.17</v>
      </c>
      <c r="AA6" s="22">
        <v>12397523</v>
      </c>
    </row>
    <row r="7" spans="1:27" ht="12.75">
      <c r="A7" s="23" t="s">
        <v>34</v>
      </c>
      <c r="B7" s="17"/>
      <c r="C7" s="18">
        <v>7716968</v>
      </c>
      <c r="D7" s="18"/>
      <c r="E7" s="19"/>
      <c r="F7" s="20"/>
      <c r="G7" s="20">
        <v>7753532</v>
      </c>
      <c r="H7" s="20">
        <v>5839856</v>
      </c>
      <c r="I7" s="20">
        <v>5865657</v>
      </c>
      <c r="J7" s="20">
        <v>19459045</v>
      </c>
      <c r="K7" s="20">
        <v>27357</v>
      </c>
      <c r="L7" s="20">
        <v>494893</v>
      </c>
      <c r="M7" s="20">
        <v>29978</v>
      </c>
      <c r="N7" s="20">
        <v>552228</v>
      </c>
      <c r="O7" s="20">
        <v>30103</v>
      </c>
      <c r="P7" s="20">
        <v>-1556492</v>
      </c>
      <c r="Q7" s="20">
        <v>4911659</v>
      </c>
      <c r="R7" s="20">
        <v>3385270</v>
      </c>
      <c r="S7" s="20">
        <v>15434</v>
      </c>
      <c r="T7" s="20">
        <v>-986426</v>
      </c>
      <c r="U7" s="20">
        <v>-1416089</v>
      </c>
      <c r="V7" s="20">
        <v>-2387081</v>
      </c>
      <c r="W7" s="20">
        <v>21009462</v>
      </c>
      <c r="X7" s="20"/>
      <c r="Y7" s="20">
        <v>21009462</v>
      </c>
      <c r="Z7" s="21"/>
      <c r="AA7" s="22"/>
    </row>
    <row r="8" spans="1:27" ht="12.75">
      <c r="A8" s="23" t="s">
        <v>35</v>
      </c>
      <c r="B8" s="17"/>
      <c r="C8" s="18">
        <v>23794722</v>
      </c>
      <c r="D8" s="18"/>
      <c r="E8" s="19">
        <v>40584744</v>
      </c>
      <c r="F8" s="20">
        <v>44949519</v>
      </c>
      <c r="G8" s="20">
        <v>23808505</v>
      </c>
      <c r="H8" s="20">
        <v>25865657</v>
      </c>
      <c r="I8" s="20">
        <v>28064685</v>
      </c>
      <c r="J8" s="20">
        <v>77738847</v>
      </c>
      <c r="K8" s="20">
        <v>-4234417</v>
      </c>
      <c r="L8" s="20">
        <v>170783</v>
      </c>
      <c r="M8" s="20">
        <v>-281329</v>
      </c>
      <c r="N8" s="20">
        <v>-4344963</v>
      </c>
      <c r="O8" s="20">
        <v>2365197</v>
      </c>
      <c r="P8" s="20">
        <v>1322004</v>
      </c>
      <c r="Q8" s="20">
        <v>27519077</v>
      </c>
      <c r="R8" s="20">
        <v>31206278</v>
      </c>
      <c r="S8" s="20">
        <v>2696605</v>
      </c>
      <c r="T8" s="20">
        <v>831819</v>
      </c>
      <c r="U8" s="20">
        <v>909254</v>
      </c>
      <c r="V8" s="20">
        <v>4437678</v>
      </c>
      <c r="W8" s="20">
        <v>109037840</v>
      </c>
      <c r="X8" s="20">
        <v>44949519</v>
      </c>
      <c r="Y8" s="20">
        <v>64088321</v>
      </c>
      <c r="Z8" s="21">
        <v>142.58</v>
      </c>
      <c r="AA8" s="22">
        <v>44949519</v>
      </c>
    </row>
    <row r="9" spans="1:27" ht="12.75">
      <c r="A9" s="23" t="s">
        <v>36</v>
      </c>
      <c r="B9" s="17"/>
      <c r="C9" s="18">
        <v>10460599</v>
      </c>
      <c r="D9" s="18"/>
      <c r="E9" s="19">
        <v>-25516226</v>
      </c>
      <c r="F9" s="20">
        <v>-29880537</v>
      </c>
      <c r="G9" s="20">
        <v>10571263</v>
      </c>
      <c r="H9" s="20">
        <v>10990577</v>
      </c>
      <c r="I9" s="20">
        <v>10381029</v>
      </c>
      <c r="J9" s="20">
        <v>31942869</v>
      </c>
      <c r="K9" s="20">
        <v>882631</v>
      </c>
      <c r="L9" s="20">
        <v>459830</v>
      </c>
      <c r="M9" s="20">
        <v>370511</v>
      </c>
      <c r="N9" s="20">
        <v>1712972</v>
      </c>
      <c r="O9" s="20">
        <v>497049</v>
      </c>
      <c r="P9" s="20">
        <v>352279</v>
      </c>
      <c r="Q9" s="20">
        <v>13809983</v>
      </c>
      <c r="R9" s="20">
        <v>14659311</v>
      </c>
      <c r="S9" s="20">
        <v>248729</v>
      </c>
      <c r="T9" s="20">
        <v>275110</v>
      </c>
      <c r="U9" s="20">
        <v>57924</v>
      </c>
      <c r="V9" s="20">
        <v>581763</v>
      </c>
      <c r="W9" s="20">
        <v>48896915</v>
      </c>
      <c r="X9" s="20">
        <v>-29880537</v>
      </c>
      <c r="Y9" s="20">
        <v>78777452</v>
      </c>
      <c r="Z9" s="21">
        <v>-263.64</v>
      </c>
      <c r="AA9" s="22">
        <v>-29880537</v>
      </c>
    </row>
    <row r="10" spans="1:27" ht="12.7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2.75">
      <c r="A11" s="23" t="s">
        <v>38</v>
      </c>
      <c r="B11" s="17"/>
      <c r="C11" s="18"/>
      <c r="D11" s="18"/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1"/>
      <c r="AA11" s="22"/>
    </row>
    <row r="12" spans="1:27" ht="12.75">
      <c r="A12" s="27" t="s">
        <v>39</v>
      </c>
      <c r="B12" s="28"/>
      <c r="C12" s="29">
        <f aca="true" t="shared" si="0" ref="C12:Y12">SUM(C6:C11)</f>
        <v>46312908</v>
      </c>
      <c r="D12" s="29">
        <f>SUM(D6:D11)</f>
        <v>0</v>
      </c>
      <c r="E12" s="30">
        <f t="shared" si="0"/>
        <v>24137832</v>
      </c>
      <c r="F12" s="31">
        <f t="shared" si="0"/>
        <v>27466505</v>
      </c>
      <c r="G12" s="31">
        <f t="shared" si="0"/>
        <v>62354504</v>
      </c>
      <c r="H12" s="31">
        <f t="shared" si="0"/>
        <v>57795578</v>
      </c>
      <c r="I12" s="31">
        <f t="shared" si="0"/>
        <v>53876569</v>
      </c>
      <c r="J12" s="31">
        <f t="shared" si="0"/>
        <v>174026651</v>
      </c>
      <c r="K12" s="31">
        <f t="shared" si="0"/>
        <v>-3817051</v>
      </c>
      <c r="L12" s="31">
        <f t="shared" si="0"/>
        <v>-2236014</v>
      </c>
      <c r="M12" s="31">
        <f t="shared" si="0"/>
        <v>6881827</v>
      </c>
      <c r="N12" s="31">
        <f t="shared" si="0"/>
        <v>828762</v>
      </c>
      <c r="O12" s="31">
        <f t="shared" si="0"/>
        <v>2720839</v>
      </c>
      <c r="P12" s="31">
        <f t="shared" si="0"/>
        <v>-7288327</v>
      </c>
      <c r="Q12" s="31">
        <f t="shared" si="0"/>
        <v>59843032</v>
      </c>
      <c r="R12" s="31">
        <f t="shared" si="0"/>
        <v>55275544</v>
      </c>
      <c r="S12" s="31">
        <f t="shared" si="0"/>
        <v>-3824147</v>
      </c>
      <c r="T12" s="31">
        <f t="shared" si="0"/>
        <v>-4627813</v>
      </c>
      <c r="U12" s="31">
        <f t="shared" si="0"/>
        <v>-1554302</v>
      </c>
      <c r="V12" s="31">
        <f t="shared" si="0"/>
        <v>-10006262</v>
      </c>
      <c r="W12" s="31">
        <f t="shared" si="0"/>
        <v>220124695</v>
      </c>
      <c r="X12" s="31">
        <f t="shared" si="0"/>
        <v>27466505</v>
      </c>
      <c r="Y12" s="31">
        <f t="shared" si="0"/>
        <v>192658190</v>
      </c>
      <c r="Z12" s="32">
        <f>+IF(X12&lt;&gt;0,+(Y12/X12)*100,0)</f>
        <v>701.42957758914</v>
      </c>
      <c r="AA12" s="33">
        <f>SUM(AA6:AA11)</f>
        <v>27466505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2.7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2.75">
      <c r="A17" s="23" t="s">
        <v>43</v>
      </c>
      <c r="B17" s="17"/>
      <c r="C17" s="18">
        <v>16701298</v>
      </c>
      <c r="D17" s="18"/>
      <c r="E17" s="19">
        <v>43955476</v>
      </c>
      <c r="F17" s="20">
        <v>43955000</v>
      </c>
      <c r="G17" s="20">
        <v>16701298</v>
      </c>
      <c r="H17" s="20">
        <v>16701298</v>
      </c>
      <c r="I17" s="20">
        <v>16701298</v>
      </c>
      <c r="J17" s="20">
        <v>50103894</v>
      </c>
      <c r="K17" s="20"/>
      <c r="L17" s="20"/>
      <c r="M17" s="20"/>
      <c r="N17" s="20"/>
      <c r="O17" s="20"/>
      <c r="P17" s="20"/>
      <c r="Q17" s="20">
        <v>16525512</v>
      </c>
      <c r="R17" s="20">
        <v>16525512</v>
      </c>
      <c r="S17" s="20"/>
      <c r="T17" s="20"/>
      <c r="U17" s="20"/>
      <c r="V17" s="20"/>
      <c r="W17" s="20">
        <v>66629406</v>
      </c>
      <c r="X17" s="20">
        <v>43955000</v>
      </c>
      <c r="Y17" s="20">
        <v>22674406</v>
      </c>
      <c r="Z17" s="21">
        <v>51.59</v>
      </c>
      <c r="AA17" s="22">
        <v>43955000</v>
      </c>
    </row>
    <row r="18" spans="1:27" ht="12.7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>
        <v>163076889</v>
      </c>
      <c r="D19" s="18"/>
      <c r="E19" s="19">
        <v>123704950</v>
      </c>
      <c r="F19" s="20">
        <v>141578374</v>
      </c>
      <c r="G19" s="20">
        <v>162908383</v>
      </c>
      <c r="H19" s="20">
        <v>163271751</v>
      </c>
      <c r="I19" s="20">
        <v>163636303</v>
      </c>
      <c r="J19" s="20">
        <v>489816437</v>
      </c>
      <c r="K19" s="20">
        <v>492303</v>
      </c>
      <c r="L19" s="20">
        <v>1420112</v>
      </c>
      <c r="M19" s="20">
        <v>965612</v>
      </c>
      <c r="N19" s="20">
        <v>2878027</v>
      </c>
      <c r="O19" s="20">
        <v>113380</v>
      </c>
      <c r="P19" s="20">
        <v>1878451</v>
      </c>
      <c r="Q19" s="20">
        <v>161810957</v>
      </c>
      <c r="R19" s="20">
        <v>163802788</v>
      </c>
      <c r="S19" s="20">
        <v>12435</v>
      </c>
      <c r="T19" s="20">
        <v>1170740</v>
      </c>
      <c r="U19" s="20">
        <v>2631141</v>
      </c>
      <c r="V19" s="20">
        <v>3814316</v>
      </c>
      <c r="W19" s="20">
        <v>660311568</v>
      </c>
      <c r="X19" s="20">
        <v>141578374</v>
      </c>
      <c r="Y19" s="20">
        <v>518733194</v>
      </c>
      <c r="Z19" s="21">
        <v>366.39</v>
      </c>
      <c r="AA19" s="22">
        <v>141578374</v>
      </c>
    </row>
    <row r="20" spans="1:27" ht="12.75">
      <c r="A20" s="23"/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46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2.75">
      <c r="A22" s="23" t="s">
        <v>47</v>
      </c>
      <c r="B22" s="17"/>
      <c r="C22" s="18">
        <v>1542951</v>
      </c>
      <c r="D22" s="18"/>
      <c r="E22" s="19">
        <v>3828997</v>
      </c>
      <c r="F22" s="20">
        <v>3966926</v>
      </c>
      <c r="G22" s="20">
        <v>1542951</v>
      </c>
      <c r="H22" s="20">
        <v>1542951</v>
      </c>
      <c r="I22" s="20">
        <v>1542951</v>
      </c>
      <c r="J22" s="20">
        <v>4628853</v>
      </c>
      <c r="K22" s="20"/>
      <c r="L22" s="20"/>
      <c r="M22" s="20"/>
      <c r="N22" s="20"/>
      <c r="O22" s="20"/>
      <c r="P22" s="20"/>
      <c r="Q22" s="20">
        <v>771475</v>
      </c>
      <c r="R22" s="20">
        <v>771475</v>
      </c>
      <c r="S22" s="20"/>
      <c r="T22" s="20"/>
      <c r="U22" s="20"/>
      <c r="V22" s="20"/>
      <c r="W22" s="20">
        <v>5400328</v>
      </c>
      <c r="X22" s="20">
        <v>3966926</v>
      </c>
      <c r="Y22" s="20">
        <v>1433402</v>
      </c>
      <c r="Z22" s="21">
        <v>36.13</v>
      </c>
      <c r="AA22" s="22">
        <v>3966926</v>
      </c>
    </row>
    <row r="23" spans="1:27" ht="12.75">
      <c r="A23" s="23" t="s">
        <v>48</v>
      </c>
      <c r="B23" s="17"/>
      <c r="C23" s="18">
        <v>1190581</v>
      </c>
      <c r="D23" s="18"/>
      <c r="E23" s="19">
        <v>1190582</v>
      </c>
      <c r="F23" s="20">
        <v>1191000</v>
      </c>
      <c r="G23" s="24">
        <v>1190581</v>
      </c>
      <c r="H23" s="24">
        <v>1190581</v>
      </c>
      <c r="I23" s="24">
        <v>1190581</v>
      </c>
      <c r="J23" s="20">
        <v>3571743</v>
      </c>
      <c r="K23" s="24"/>
      <c r="L23" s="24"/>
      <c r="M23" s="20"/>
      <c r="N23" s="24"/>
      <c r="O23" s="24"/>
      <c r="P23" s="24"/>
      <c r="Q23" s="20">
        <v>1190581</v>
      </c>
      <c r="R23" s="24">
        <v>1190581</v>
      </c>
      <c r="S23" s="24"/>
      <c r="T23" s="20"/>
      <c r="U23" s="24"/>
      <c r="V23" s="24"/>
      <c r="W23" s="24">
        <v>4762324</v>
      </c>
      <c r="X23" s="20">
        <v>1191000</v>
      </c>
      <c r="Y23" s="24">
        <v>3571324</v>
      </c>
      <c r="Z23" s="25">
        <v>299.86</v>
      </c>
      <c r="AA23" s="26">
        <v>1191000</v>
      </c>
    </row>
    <row r="24" spans="1:27" ht="12.75">
      <c r="A24" s="27" t="s">
        <v>49</v>
      </c>
      <c r="B24" s="35"/>
      <c r="C24" s="29">
        <f aca="true" t="shared" si="1" ref="C24:Y24">SUM(C15:C23)</f>
        <v>182511719</v>
      </c>
      <c r="D24" s="29">
        <f>SUM(D15:D23)</f>
        <v>0</v>
      </c>
      <c r="E24" s="36">
        <f t="shared" si="1"/>
        <v>172680005</v>
      </c>
      <c r="F24" s="37">
        <f t="shared" si="1"/>
        <v>190691300</v>
      </c>
      <c r="G24" s="37">
        <f t="shared" si="1"/>
        <v>182343213</v>
      </c>
      <c r="H24" s="37">
        <f t="shared" si="1"/>
        <v>182706581</v>
      </c>
      <c r="I24" s="37">
        <f t="shared" si="1"/>
        <v>183071133</v>
      </c>
      <c r="J24" s="37">
        <f t="shared" si="1"/>
        <v>548120927</v>
      </c>
      <c r="K24" s="37">
        <f t="shared" si="1"/>
        <v>492303</v>
      </c>
      <c r="L24" s="37">
        <f t="shared" si="1"/>
        <v>1420112</v>
      </c>
      <c r="M24" s="37">
        <f t="shared" si="1"/>
        <v>965612</v>
      </c>
      <c r="N24" s="37">
        <f t="shared" si="1"/>
        <v>2878027</v>
      </c>
      <c r="O24" s="37">
        <f t="shared" si="1"/>
        <v>113380</v>
      </c>
      <c r="P24" s="37">
        <f t="shared" si="1"/>
        <v>1878451</v>
      </c>
      <c r="Q24" s="37">
        <f t="shared" si="1"/>
        <v>180298525</v>
      </c>
      <c r="R24" s="37">
        <f t="shared" si="1"/>
        <v>182290356</v>
      </c>
      <c r="S24" s="37">
        <f t="shared" si="1"/>
        <v>12435</v>
      </c>
      <c r="T24" s="37">
        <f t="shared" si="1"/>
        <v>1170740</v>
      </c>
      <c r="U24" s="37">
        <f t="shared" si="1"/>
        <v>2631141</v>
      </c>
      <c r="V24" s="37">
        <f t="shared" si="1"/>
        <v>3814316</v>
      </c>
      <c r="W24" s="37">
        <f t="shared" si="1"/>
        <v>737103626</v>
      </c>
      <c r="X24" s="37">
        <f t="shared" si="1"/>
        <v>190691300</v>
      </c>
      <c r="Y24" s="37">
        <f t="shared" si="1"/>
        <v>546412326</v>
      </c>
      <c r="Z24" s="38">
        <f>+IF(X24&lt;&gt;0,+(Y24/X24)*100,0)</f>
        <v>286.54287112207004</v>
      </c>
      <c r="AA24" s="39">
        <f>SUM(AA15:AA23)</f>
        <v>190691300</v>
      </c>
    </row>
    <row r="25" spans="1:27" ht="12.75">
      <c r="A25" s="27" t="s">
        <v>50</v>
      </c>
      <c r="B25" s="28"/>
      <c r="C25" s="29">
        <f aca="true" t="shared" si="2" ref="C25:Y25">+C12+C24</f>
        <v>228824627</v>
      </c>
      <c r="D25" s="29">
        <f>+D12+D24</f>
        <v>0</v>
      </c>
      <c r="E25" s="30">
        <f t="shared" si="2"/>
        <v>196817837</v>
      </c>
      <c r="F25" s="31">
        <f t="shared" si="2"/>
        <v>218157805</v>
      </c>
      <c r="G25" s="31">
        <f t="shared" si="2"/>
        <v>244697717</v>
      </c>
      <c r="H25" s="31">
        <f t="shared" si="2"/>
        <v>240502159</v>
      </c>
      <c r="I25" s="31">
        <f t="shared" si="2"/>
        <v>236947702</v>
      </c>
      <c r="J25" s="31">
        <f t="shared" si="2"/>
        <v>722147578</v>
      </c>
      <c r="K25" s="31">
        <f t="shared" si="2"/>
        <v>-3324748</v>
      </c>
      <c r="L25" s="31">
        <f t="shared" si="2"/>
        <v>-815902</v>
      </c>
      <c r="M25" s="31">
        <f t="shared" si="2"/>
        <v>7847439</v>
      </c>
      <c r="N25" s="31">
        <f t="shared" si="2"/>
        <v>3706789</v>
      </c>
      <c r="O25" s="31">
        <f t="shared" si="2"/>
        <v>2834219</v>
      </c>
      <c r="P25" s="31">
        <f t="shared" si="2"/>
        <v>-5409876</v>
      </c>
      <c r="Q25" s="31">
        <f t="shared" si="2"/>
        <v>240141557</v>
      </c>
      <c r="R25" s="31">
        <f t="shared" si="2"/>
        <v>237565900</v>
      </c>
      <c r="S25" s="31">
        <f t="shared" si="2"/>
        <v>-3811712</v>
      </c>
      <c r="T25" s="31">
        <f t="shared" si="2"/>
        <v>-3457073</v>
      </c>
      <c r="U25" s="31">
        <f t="shared" si="2"/>
        <v>1076839</v>
      </c>
      <c r="V25" s="31">
        <f t="shared" si="2"/>
        <v>-6191946</v>
      </c>
      <c r="W25" s="31">
        <f t="shared" si="2"/>
        <v>957228321</v>
      </c>
      <c r="X25" s="31">
        <f t="shared" si="2"/>
        <v>218157805</v>
      </c>
      <c r="Y25" s="31">
        <f t="shared" si="2"/>
        <v>739070516</v>
      </c>
      <c r="Z25" s="32">
        <f>+IF(X25&lt;&gt;0,+(Y25/X25)*100,0)</f>
        <v>338.77793920781335</v>
      </c>
      <c r="AA25" s="33">
        <f>+AA12+AA24</f>
        <v>218157805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51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52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53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54</v>
      </c>
      <c r="B30" s="17"/>
      <c r="C30" s="18">
        <v>-36194</v>
      </c>
      <c r="D30" s="18"/>
      <c r="E30" s="19">
        <v>-124451</v>
      </c>
      <c r="F30" s="20">
        <v>124000</v>
      </c>
      <c r="G30" s="20">
        <v>-23949</v>
      </c>
      <c r="H30" s="20">
        <v>-23159</v>
      </c>
      <c r="I30" s="20">
        <v>-21638</v>
      </c>
      <c r="J30" s="20">
        <v>-68746</v>
      </c>
      <c r="K30" s="20">
        <v>-13904</v>
      </c>
      <c r="L30" s="20">
        <v>1343</v>
      </c>
      <c r="M30" s="20">
        <v>9243</v>
      </c>
      <c r="N30" s="20">
        <v>-3318</v>
      </c>
      <c r="O30" s="20">
        <v>-7584</v>
      </c>
      <c r="P30" s="20">
        <v>-3002</v>
      </c>
      <c r="Q30" s="20">
        <v>-29795</v>
      </c>
      <c r="R30" s="20">
        <v>-40381</v>
      </c>
      <c r="S30" s="20"/>
      <c r="T30" s="20"/>
      <c r="U30" s="20">
        <v>15089</v>
      </c>
      <c r="V30" s="20">
        <v>15089</v>
      </c>
      <c r="W30" s="20">
        <v>-97356</v>
      </c>
      <c r="X30" s="20">
        <v>124000</v>
      </c>
      <c r="Y30" s="20">
        <v>-221356</v>
      </c>
      <c r="Z30" s="21">
        <v>-178.51</v>
      </c>
      <c r="AA30" s="22">
        <v>124000</v>
      </c>
    </row>
    <row r="31" spans="1:27" ht="12.75">
      <c r="A31" s="23" t="s">
        <v>55</v>
      </c>
      <c r="B31" s="17"/>
      <c r="C31" s="18">
        <v>200139</v>
      </c>
      <c r="D31" s="18"/>
      <c r="E31" s="19"/>
      <c r="F31" s="20">
        <v>3653001</v>
      </c>
      <c r="G31" s="20">
        <v>198626</v>
      </c>
      <c r="H31" s="20">
        <v>206182</v>
      </c>
      <c r="I31" s="20">
        <v>215692</v>
      </c>
      <c r="J31" s="20">
        <v>620500</v>
      </c>
      <c r="K31" s="20">
        <v>-5240</v>
      </c>
      <c r="L31" s="20">
        <v>12605</v>
      </c>
      <c r="M31" s="20">
        <v>6019</v>
      </c>
      <c r="N31" s="20">
        <v>13384</v>
      </c>
      <c r="O31" s="20">
        <v>-18825</v>
      </c>
      <c r="P31" s="20">
        <v>-364</v>
      </c>
      <c r="Q31" s="20">
        <v>290531</v>
      </c>
      <c r="R31" s="20">
        <v>271342</v>
      </c>
      <c r="S31" s="20"/>
      <c r="T31" s="20">
        <v>19800</v>
      </c>
      <c r="U31" s="20">
        <v>29254</v>
      </c>
      <c r="V31" s="20">
        <v>49054</v>
      </c>
      <c r="W31" s="20">
        <v>954280</v>
      </c>
      <c r="X31" s="20">
        <v>3653001</v>
      </c>
      <c r="Y31" s="20">
        <v>-2698721</v>
      </c>
      <c r="Z31" s="21">
        <v>-73.88</v>
      </c>
      <c r="AA31" s="22">
        <v>3653001</v>
      </c>
    </row>
    <row r="32" spans="1:27" ht="12.75">
      <c r="A32" s="23" t="s">
        <v>56</v>
      </c>
      <c r="B32" s="17"/>
      <c r="C32" s="18">
        <v>14561146</v>
      </c>
      <c r="D32" s="18"/>
      <c r="E32" s="19">
        <v>3653392</v>
      </c>
      <c r="F32" s="20"/>
      <c r="G32" s="20">
        <v>21152598</v>
      </c>
      <c r="H32" s="20">
        <v>17335756</v>
      </c>
      <c r="I32" s="20">
        <v>13102023</v>
      </c>
      <c r="J32" s="20">
        <v>51590377</v>
      </c>
      <c r="K32" s="20">
        <v>1804576</v>
      </c>
      <c r="L32" s="20">
        <v>298654</v>
      </c>
      <c r="M32" s="20">
        <v>-1358593</v>
      </c>
      <c r="N32" s="20">
        <v>744637</v>
      </c>
      <c r="O32" s="20">
        <v>4695963</v>
      </c>
      <c r="P32" s="20">
        <v>-4717817</v>
      </c>
      <c r="Q32" s="20">
        <v>22599109</v>
      </c>
      <c r="R32" s="20">
        <v>22577255</v>
      </c>
      <c r="S32" s="20">
        <v>-2612249</v>
      </c>
      <c r="T32" s="20">
        <v>-3580717</v>
      </c>
      <c r="U32" s="20">
        <v>1012</v>
      </c>
      <c r="V32" s="20">
        <v>-6191954</v>
      </c>
      <c r="W32" s="20">
        <v>68720315</v>
      </c>
      <c r="X32" s="20"/>
      <c r="Y32" s="20">
        <v>68720315</v>
      </c>
      <c r="Z32" s="21"/>
      <c r="AA32" s="22"/>
    </row>
    <row r="33" spans="1:27" ht="12.75">
      <c r="A33" s="23" t="s">
        <v>57</v>
      </c>
      <c r="B33" s="17"/>
      <c r="C33" s="18">
        <v>22578175</v>
      </c>
      <c r="D33" s="18"/>
      <c r="E33" s="19">
        <v>12036585</v>
      </c>
      <c r="F33" s="20">
        <v>12036999</v>
      </c>
      <c r="G33" s="20">
        <v>22578175</v>
      </c>
      <c r="H33" s="20">
        <v>22578175</v>
      </c>
      <c r="I33" s="20">
        <v>22578175</v>
      </c>
      <c r="J33" s="20">
        <v>67734525</v>
      </c>
      <c r="K33" s="20"/>
      <c r="L33" s="20"/>
      <c r="M33" s="20">
        <v>-26961</v>
      </c>
      <c r="N33" s="20">
        <v>-26961</v>
      </c>
      <c r="O33" s="20">
        <v>-73610</v>
      </c>
      <c r="P33" s="20">
        <v>-158157</v>
      </c>
      <c r="Q33" s="20">
        <v>22319447</v>
      </c>
      <c r="R33" s="20">
        <v>22087680</v>
      </c>
      <c r="S33" s="20"/>
      <c r="T33" s="20">
        <v>-9434</v>
      </c>
      <c r="U33" s="20"/>
      <c r="V33" s="20">
        <v>-9434</v>
      </c>
      <c r="W33" s="20">
        <v>89785810</v>
      </c>
      <c r="X33" s="20">
        <v>12036999</v>
      </c>
      <c r="Y33" s="20">
        <v>77748811</v>
      </c>
      <c r="Z33" s="21">
        <v>645.92</v>
      </c>
      <c r="AA33" s="22">
        <v>12036999</v>
      </c>
    </row>
    <row r="34" spans="1:27" ht="12.75">
      <c r="A34" s="27" t="s">
        <v>58</v>
      </c>
      <c r="B34" s="28"/>
      <c r="C34" s="29">
        <f aca="true" t="shared" si="3" ref="C34:Y34">SUM(C29:C33)</f>
        <v>37303266</v>
      </c>
      <c r="D34" s="29">
        <f>SUM(D29:D33)</f>
        <v>0</v>
      </c>
      <c r="E34" s="30">
        <f t="shared" si="3"/>
        <v>15565526</v>
      </c>
      <c r="F34" s="31">
        <f t="shared" si="3"/>
        <v>15814000</v>
      </c>
      <c r="G34" s="31">
        <f t="shared" si="3"/>
        <v>43905450</v>
      </c>
      <c r="H34" s="31">
        <f t="shared" si="3"/>
        <v>40096954</v>
      </c>
      <c r="I34" s="31">
        <f t="shared" si="3"/>
        <v>35874252</v>
      </c>
      <c r="J34" s="31">
        <f t="shared" si="3"/>
        <v>119876656</v>
      </c>
      <c r="K34" s="31">
        <f t="shared" si="3"/>
        <v>1785432</v>
      </c>
      <c r="L34" s="31">
        <f t="shared" si="3"/>
        <v>312602</v>
      </c>
      <c r="M34" s="31">
        <f t="shared" si="3"/>
        <v>-1370292</v>
      </c>
      <c r="N34" s="31">
        <f t="shared" si="3"/>
        <v>727742</v>
      </c>
      <c r="O34" s="31">
        <f t="shared" si="3"/>
        <v>4595944</v>
      </c>
      <c r="P34" s="31">
        <f t="shared" si="3"/>
        <v>-4879340</v>
      </c>
      <c r="Q34" s="31">
        <f t="shared" si="3"/>
        <v>45179292</v>
      </c>
      <c r="R34" s="31">
        <f t="shared" si="3"/>
        <v>44895896</v>
      </c>
      <c r="S34" s="31">
        <f t="shared" si="3"/>
        <v>-2612249</v>
      </c>
      <c r="T34" s="31">
        <f t="shared" si="3"/>
        <v>-3570351</v>
      </c>
      <c r="U34" s="31">
        <f t="shared" si="3"/>
        <v>45355</v>
      </c>
      <c r="V34" s="31">
        <f t="shared" si="3"/>
        <v>-6137245</v>
      </c>
      <c r="W34" s="31">
        <f t="shared" si="3"/>
        <v>159363049</v>
      </c>
      <c r="X34" s="31">
        <f t="shared" si="3"/>
        <v>15814000</v>
      </c>
      <c r="Y34" s="31">
        <f t="shared" si="3"/>
        <v>143549049</v>
      </c>
      <c r="Z34" s="32">
        <f>+IF(X34&lt;&gt;0,+(Y34/X34)*100,0)</f>
        <v>907.7339635765776</v>
      </c>
      <c r="AA34" s="33">
        <f>SUM(AA29:AA33)</f>
        <v>15814000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59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60</v>
      </c>
      <c r="B37" s="17"/>
      <c r="C37" s="18">
        <v>674328</v>
      </c>
      <c r="D37" s="18"/>
      <c r="E37" s="19">
        <v>391117</v>
      </c>
      <c r="F37" s="20">
        <v>327000</v>
      </c>
      <c r="G37" s="20">
        <v>674328</v>
      </c>
      <c r="H37" s="20">
        <v>674328</v>
      </c>
      <c r="I37" s="20">
        <v>674328</v>
      </c>
      <c r="J37" s="20">
        <v>2022984</v>
      </c>
      <c r="K37" s="20"/>
      <c r="L37" s="20"/>
      <c r="M37" s="20">
        <v>-41141</v>
      </c>
      <c r="N37" s="20">
        <v>-41141</v>
      </c>
      <c r="O37" s="20"/>
      <c r="P37" s="20"/>
      <c r="Q37" s="20">
        <v>633187</v>
      </c>
      <c r="R37" s="20">
        <v>633187</v>
      </c>
      <c r="S37" s="20"/>
      <c r="T37" s="20"/>
      <c r="U37" s="20">
        <v>-43736</v>
      </c>
      <c r="V37" s="20">
        <v>-43736</v>
      </c>
      <c r="W37" s="20">
        <v>2571294</v>
      </c>
      <c r="X37" s="20">
        <v>327000</v>
      </c>
      <c r="Y37" s="20">
        <v>2244294</v>
      </c>
      <c r="Z37" s="21">
        <v>686.33</v>
      </c>
      <c r="AA37" s="22">
        <v>327000</v>
      </c>
    </row>
    <row r="38" spans="1:27" ht="12.75">
      <c r="A38" s="23" t="s">
        <v>57</v>
      </c>
      <c r="B38" s="17"/>
      <c r="C38" s="18">
        <v>1577460</v>
      </c>
      <c r="D38" s="18"/>
      <c r="E38" s="19">
        <v>14580189</v>
      </c>
      <c r="F38" s="20">
        <v>15338000</v>
      </c>
      <c r="G38" s="20">
        <v>1579011</v>
      </c>
      <c r="H38" s="20">
        <v>1568857</v>
      </c>
      <c r="I38" s="20">
        <v>1568857</v>
      </c>
      <c r="J38" s="20">
        <v>4716725</v>
      </c>
      <c r="K38" s="20">
        <v>-10153</v>
      </c>
      <c r="L38" s="20">
        <v>-10153</v>
      </c>
      <c r="M38" s="20">
        <v>-10153</v>
      </c>
      <c r="N38" s="20">
        <v>-30459</v>
      </c>
      <c r="O38" s="20">
        <v>-10454</v>
      </c>
      <c r="P38" s="20">
        <v>-10747</v>
      </c>
      <c r="Q38" s="20">
        <v>1484591</v>
      </c>
      <c r="R38" s="20">
        <v>1463390</v>
      </c>
      <c r="S38" s="20">
        <v>-10747</v>
      </c>
      <c r="T38" s="20">
        <v>-10747</v>
      </c>
      <c r="U38" s="20">
        <v>-10747</v>
      </c>
      <c r="V38" s="20">
        <v>-32241</v>
      </c>
      <c r="W38" s="20">
        <v>6117415</v>
      </c>
      <c r="X38" s="20">
        <v>15338000</v>
      </c>
      <c r="Y38" s="20">
        <v>-9220585</v>
      </c>
      <c r="Z38" s="21">
        <v>-60.12</v>
      </c>
      <c r="AA38" s="22">
        <v>15338000</v>
      </c>
    </row>
    <row r="39" spans="1:27" ht="12.75">
      <c r="A39" s="27" t="s">
        <v>61</v>
      </c>
      <c r="B39" s="35"/>
      <c r="C39" s="29">
        <f aca="true" t="shared" si="4" ref="C39:Y39">SUM(C37:C38)</f>
        <v>2251788</v>
      </c>
      <c r="D39" s="29">
        <f>SUM(D37:D38)</f>
        <v>0</v>
      </c>
      <c r="E39" s="36">
        <f t="shared" si="4"/>
        <v>14971306</v>
      </c>
      <c r="F39" s="37">
        <f t="shared" si="4"/>
        <v>15665000</v>
      </c>
      <c r="G39" s="37">
        <f t="shared" si="4"/>
        <v>2253339</v>
      </c>
      <c r="H39" s="37">
        <f t="shared" si="4"/>
        <v>2243185</v>
      </c>
      <c r="I39" s="37">
        <f t="shared" si="4"/>
        <v>2243185</v>
      </c>
      <c r="J39" s="37">
        <f t="shared" si="4"/>
        <v>6739709</v>
      </c>
      <c r="K39" s="37">
        <f t="shared" si="4"/>
        <v>-10153</v>
      </c>
      <c r="L39" s="37">
        <f t="shared" si="4"/>
        <v>-10153</v>
      </c>
      <c r="M39" s="37">
        <f t="shared" si="4"/>
        <v>-51294</v>
      </c>
      <c r="N39" s="37">
        <f t="shared" si="4"/>
        <v>-71600</v>
      </c>
      <c r="O39" s="37">
        <f t="shared" si="4"/>
        <v>-10454</v>
      </c>
      <c r="P39" s="37">
        <f t="shared" si="4"/>
        <v>-10747</v>
      </c>
      <c r="Q39" s="37">
        <f t="shared" si="4"/>
        <v>2117778</v>
      </c>
      <c r="R39" s="37">
        <f t="shared" si="4"/>
        <v>2096577</v>
      </c>
      <c r="S39" s="37">
        <f t="shared" si="4"/>
        <v>-10747</v>
      </c>
      <c r="T39" s="37">
        <f t="shared" si="4"/>
        <v>-10747</v>
      </c>
      <c r="U39" s="37">
        <f t="shared" si="4"/>
        <v>-54483</v>
      </c>
      <c r="V39" s="37">
        <f t="shared" si="4"/>
        <v>-75977</v>
      </c>
      <c r="W39" s="37">
        <f t="shared" si="4"/>
        <v>8688709</v>
      </c>
      <c r="X39" s="37">
        <f t="shared" si="4"/>
        <v>15665000</v>
      </c>
      <c r="Y39" s="37">
        <f t="shared" si="4"/>
        <v>-6976291</v>
      </c>
      <c r="Z39" s="38">
        <f>+IF(X39&lt;&gt;0,+(Y39/X39)*100,0)</f>
        <v>-44.53425470794765</v>
      </c>
      <c r="AA39" s="39">
        <f>SUM(AA37:AA38)</f>
        <v>15665000</v>
      </c>
    </row>
    <row r="40" spans="1:27" ht="12.75">
      <c r="A40" s="27" t="s">
        <v>62</v>
      </c>
      <c r="B40" s="28"/>
      <c r="C40" s="29">
        <f aca="true" t="shared" si="5" ref="C40:Y40">+C34+C39</f>
        <v>39555054</v>
      </c>
      <c r="D40" s="29">
        <f>+D34+D39</f>
        <v>0</v>
      </c>
      <c r="E40" s="30">
        <f t="shared" si="5"/>
        <v>30536832</v>
      </c>
      <c r="F40" s="31">
        <f t="shared" si="5"/>
        <v>31479000</v>
      </c>
      <c r="G40" s="31">
        <f t="shared" si="5"/>
        <v>46158789</v>
      </c>
      <c r="H40" s="31">
        <f t="shared" si="5"/>
        <v>42340139</v>
      </c>
      <c r="I40" s="31">
        <f t="shared" si="5"/>
        <v>38117437</v>
      </c>
      <c r="J40" s="31">
        <f t="shared" si="5"/>
        <v>126616365</v>
      </c>
      <c r="K40" s="31">
        <f t="shared" si="5"/>
        <v>1775279</v>
      </c>
      <c r="L40" s="31">
        <f t="shared" si="5"/>
        <v>302449</v>
      </c>
      <c r="M40" s="31">
        <f t="shared" si="5"/>
        <v>-1421586</v>
      </c>
      <c r="N40" s="31">
        <f t="shared" si="5"/>
        <v>656142</v>
      </c>
      <c r="O40" s="31">
        <f t="shared" si="5"/>
        <v>4585490</v>
      </c>
      <c r="P40" s="31">
        <f t="shared" si="5"/>
        <v>-4890087</v>
      </c>
      <c r="Q40" s="31">
        <f t="shared" si="5"/>
        <v>47297070</v>
      </c>
      <c r="R40" s="31">
        <f t="shared" si="5"/>
        <v>46992473</v>
      </c>
      <c r="S40" s="31">
        <f t="shared" si="5"/>
        <v>-2622996</v>
      </c>
      <c r="T40" s="31">
        <f t="shared" si="5"/>
        <v>-3581098</v>
      </c>
      <c r="U40" s="31">
        <f t="shared" si="5"/>
        <v>-9128</v>
      </c>
      <c r="V40" s="31">
        <f t="shared" si="5"/>
        <v>-6213222</v>
      </c>
      <c r="W40" s="31">
        <f t="shared" si="5"/>
        <v>168051758</v>
      </c>
      <c r="X40" s="31">
        <f t="shared" si="5"/>
        <v>31479000</v>
      </c>
      <c r="Y40" s="31">
        <f t="shared" si="5"/>
        <v>136572758</v>
      </c>
      <c r="Z40" s="32">
        <f>+IF(X40&lt;&gt;0,+(Y40/X40)*100,0)</f>
        <v>433.85354680898377</v>
      </c>
      <c r="AA40" s="33">
        <f>+AA34+AA39</f>
        <v>31479000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189269573</v>
      </c>
      <c r="D42" s="43">
        <f>+D25-D40</f>
        <v>0</v>
      </c>
      <c r="E42" s="44">
        <f t="shared" si="6"/>
        <v>166281005</v>
      </c>
      <c r="F42" s="45">
        <f t="shared" si="6"/>
        <v>186678805</v>
      </c>
      <c r="G42" s="45">
        <f t="shared" si="6"/>
        <v>198538928</v>
      </c>
      <c r="H42" s="45">
        <f t="shared" si="6"/>
        <v>198162020</v>
      </c>
      <c r="I42" s="45">
        <f t="shared" si="6"/>
        <v>198830265</v>
      </c>
      <c r="J42" s="45">
        <f t="shared" si="6"/>
        <v>595531213</v>
      </c>
      <c r="K42" s="45">
        <f t="shared" si="6"/>
        <v>-5100027</v>
      </c>
      <c r="L42" s="45">
        <f t="shared" si="6"/>
        <v>-1118351</v>
      </c>
      <c r="M42" s="45">
        <f t="shared" si="6"/>
        <v>9269025</v>
      </c>
      <c r="N42" s="45">
        <f t="shared" si="6"/>
        <v>3050647</v>
      </c>
      <c r="O42" s="45">
        <f t="shared" si="6"/>
        <v>-1751271</v>
      </c>
      <c r="P42" s="45">
        <f t="shared" si="6"/>
        <v>-519789</v>
      </c>
      <c r="Q42" s="45">
        <f t="shared" si="6"/>
        <v>192844487</v>
      </c>
      <c r="R42" s="45">
        <f t="shared" si="6"/>
        <v>190573427</v>
      </c>
      <c r="S42" s="45">
        <f t="shared" si="6"/>
        <v>-1188716</v>
      </c>
      <c r="T42" s="45">
        <f t="shared" si="6"/>
        <v>124025</v>
      </c>
      <c r="U42" s="45">
        <f t="shared" si="6"/>
        <v>1085967</v>
      </c>
      <c r="V42" s="45">
        <f t="shared" si="6"/>
        <v>21276</v>
      </c>
      <c r="W42" s="45">
        <f t="shared" si="6"/>
        <v>789176563</v>
      </c>
      <c r="X42" s="45">
        <f t="shared" si="6"/>
        <v>186678805</v>
      </c>
      <c r="Y42" s="45">
        <f t="shared" si="6"/>
        <v>602497758</v>
      </c>
      <c r="Z42" s="46">
        <f>+IF(X42&lt;&gt;0,+(Y42/X42)*100,0)</f>
        <v>322.745668957973</v>
      </c>
      <c r="AA42" s="47">
        <f>+AA25-AA40</f>
        <v>186678805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180948813</v>
      </c>
      <c r="D45" s="18"/>
      <c r="E45" s="19">
        <v>147686175</v>
      </c>
      <c r="F45" s="20">
        <v>168667353</v>
      </c>
      <c r="G45" s="20">
        <v>188400081</v>
      </c>
      <c r="H45" s="20">
        <v>188400081</v>
      </c>
      <c r="I45" s="20">
        <v>188327139</v>
      </c>
      <c r="J45" s="20">
        <v>565127301</v>
      </c>
      <c r="K45" s="20"/>
      <c r="L45" s="20"/>
      <c r="M45" s="20"/>
      <c r="N45" s="20"/>
      <c r="O45" s="20"/>
      <c r="P45" s="20"/>
      <c r="Q45" s="20">
        <v>188449368</v>
      </c>
      <c r="R45" s="20">
        <v>188449368</v>
      </c>
      <c r="S45" s="20">
        <v>3</v>
      </c>
      <c r="T45" s="20">
        <v>3</v>
      </c>
      <c r="U45" s="20">
        <v>7</v>
      </c>
      <c r="V45" s="20">
        <v>13</v>
      </c>
      <c r="W45" s="20">
        <v>753576682</v>
      </c>
      <c r="X45" s="20">
        <v>168667353</v>
      </c>
      <c r="Y45" s="20">
        <v>584909329</v>
      </c>
      <c r="Z45" s="48">
        <v>346.78</v>
      </c>
      <c r="AA45" s="22">
        <v>168667353</v>
      </c>
    </row>
    <row r="46" spans="1:27" ht="12.7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2.75">
      <c r="A47" s="23"/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68</v>
      </c>
      <c r="B48" s="50" t="s">
        <v>64</v>
      </c>
      <c r="C48" s="51">
        <f aca="true" t="shared" si="7" ref="C48:Y48">SUM(C45:C47)</f>
        <v>180948813</v>
      </c>
      <c r="D48" s="51">
        <f>SUM(D45:D47)</f>
        <v>0</v>
      </c>
      <c r="E48" s="52">
        <f t="shared" si="7"/>
        <v>147686175</v>
      </c>
      <c r="F48" s="53">
        <f t="shared" si="7"/>
        <v>168667353</v>
      </c>
      <c r="G48" s="53">
        <f t="shared" si="7"/>
        <v>188400081</v>
      </c>
      <c r="H48" s="53">
        <f t="shared" si="7"/>
        <v>188400081</v>
      </c>
      <c r="I48" s="53">
        <f t="shared" si="7"/>
        <v>188327139</v>
      </c>
      <c r="J48" s="53">
        <f t="shared" si="7"/>
        <v>565127301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188449368</v>
      </c>
      <c r="R48" s="53">
        <f t="shared" si="7"/>
        <v>188449368</v>
      </c>
      <c r="S48" s="53">
        <f t="shared" si="7"/>
        <v>3</v>
      </c>
      <c r="T48" s="53">
        <f t="shared" si="7"/>
        <v>3</v>
      </c>
      <c r="U48" s="53">
        <f t="shared" si="7"/>
        <v>7</v>
      </c>
      <c r="V48" s="53">
        <f t="shared" si="7"/>
        <v>13</v>
      </c>
      <c r="W48" s="53">
        <f t="shared" si="7"/>
        <v>753576682</v>
      </c>
      <c r="X48" s="53">
        <f t="shared" si="7"/>
        <v>168667353</v>
      </c>
      <c r="Y48" s="53">
        <f t="shared" si="7"/>
        <v>584909329</v>
      </c>
      <c r="Z48" s="54">
        <f>+IF(X48&lt;&gt;0,+(Y48/X48)*100,0)</f>
        <v>346.78277603609513</v>
      </c>
      <c r="AA48" s="55">
        <f>SUM(AA45:AA47)</f>
        <v>168667353</v>
      </c>
    </row>
    <row r="49" spans="1:27" ht="12.75">
      <c r="A49" s="56" t="s">
        <v>123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124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125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7" t="s">
        <v>93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126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9842002</v>
      </c>
      <c r="D6" s="18"/>
      <c r="E6" s="19">
        <v>-27978864</v>
      </c>
      <c r="F6" s="20">
        <v>-1833758</v>
      </c>
      <c r="G6" s="20">
        <v>38990929</v>
      </c>
      <c r="H6" s="20">
        <v>-6627333</v>
      </c>
      <c r="I6" s="20">
        <v>-2956432</v>
      </c>
      <c r="J6" s="20">
        <v>29407164</v>
      </c>
      <c r="K6" s="20">
        <v>-17748495</v>
      </c>
      <c r="L6" s="20">
        <v>-10543214</v>
      </c>
      <c r="M6" s="20">
        <v>17061432</v>
      </c>
      <c r="N6" s="20">
        <v>-11230277</v>
      </c>
      <c r="O6" s="20">
        <v>4381417</v>
      </c>
      <c r="P6" s="20">
        <v>-6393623</v>
      </c>
      <c r="Q6" s="20">
        <v>23766754</v>
      </c>
      <c r="R6" s="20">
        <v>21754548</v>
      </c>
      <c r="S6" s="20">
        <v>-3184144</v>
      </c>
      <c r="T6" s="20">
        <v>-8153493</v>
      </c>
      <c r="U6" s="20"/>
      <c r="V6" s="20">
        <v>-11337637</v>
      </c>
      <c r="W6" s="20">
        <v>28593798</v>
      </c>
      <c r="X6" s="20">
        <v>-1833758</v>
      </c>
      <c r="Y6" s="20">
        <v>30427556</v>
      </c>
      <c r="Z6" s="21">
        <v>-1659.3</v>
      </c>
      <c r="AA6" s="22">
        <v>-1833758</v>
      </c>
    </row>
    <row r="7" spans="1:27" ht="12.75">
      <c r="A7" s="23" t="s">
        <v>34</v>
      </c>
      <c r="B7" s="17"/>
      <c r="C7" s="18">
        <v>6691337</v>
      </c>
      <c r="D7" s="18"/>
      <c r="E7" s="19"/>
      <c r="F7" s="20"/>
      <c r="G7" s="20">
        <v>6707543</v>
      </c>
      <c r="H7" s="20"/>
      <c r="I7" s="20"/>
      <c r="J7" s="20">
        <v>6707543</v>
      </c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>
        <v>6707543</v>
      </c>
      <c r="X7" s="20"/>
      <c r="Y7" s="20">
        <v>6707543</v>
      </c>
      <c r="Z7" s="21"/>
      <c r="AA7" s="22"/>
    </row>
    <row r="8" spans="1:27" ht="12.75">
      <c r="A8" s="23" t="s">
        <v>35</v>
      </c>
      <c r="B8" s="17"/>
      <c r="C8" s="18">
        <v>35913336</v>
      </c>
      <c r="D8" s="18"/>
      <c r="E8" s="19">
        <v>-4194084</v>
      </c>
      <c r="F8" s="20">
        <v>24985122</v>
      </c>
      <c r="G8" s="20">
        <v>37607826</v>
      </c>
      <c r="H8" s="20">
        <v>1825743</v>
      </c>
      <c r="I8" s="20">
        <v>1210833</v>
      </c>
      <c r="J8" s="20">
        <v>40644402</v>
      </c>
      <c r="K8" s="20">
        <v>1531848</v>
      </c>
      <c r="L8" s="20">
        <v>1653284</v>
      </c>
      <c r="M8" s="20">
        <v>1813300</v>
      </c>
      <c r="N8" s="20">
        <v>4998432</v>
      </c>
      <c r="O8" s="20">
        <v>-2062573</v>
      </c>
      <c r="P8" s="20">
        <v>-850992</v>
      </c>
      <c r="Q8" s="20">
        <v>204650</v>
      </c>
      <c r="R8" s="20">
        <v>-2708915</v>
      </c>
      <c r="S8" s="20">
        <v>2429105</v>
      </c>
      <c r="T8" s="20">
        <v>980809</v>
      </c>
      <c r="U8" s="20"/>
      <c r="V8" s="20">
        <v>3409914</v>
      </c>
      <c r="W8" s="20">
        <v>46343833</v>
      </c>
      <c r="X8" s="20">
        <v>24985122</v>
      </c>
      <c r="Y8" s="20">
        <v>21358711</v>
      </c>
      <c r="Z8" s="21">
        <v>85.49</v>
      </c>
      <c r="AA8" s="22">
        <v>24985122</v>
      </c>
    </row>
    <row r="9" spans="1:27" ht="12.75">
      <c r="A9" s="23" t="s">
        <v>36</v>
      </c>
      <c r="B9" s="17"/>
      <c r="C9" s="18">
        <v>4061267</v>
      </c>
      <c r="D9" s="18"/>
      <c r="E9" s="19"/>
      <c r="F9" s="20">
        <v>1351098</v>
      </c>
      <c r="G9" s="20">
        <v>2478263</v>
      </c>
      <c r="H9" s="20">
        <v>418985</v>
      </c>
      <c r="I9" s="20">
        <v>1047221</v>
      </c>
      <c r="J9" s="20">
        <v>3944469</v>
      </c>
      <c r="K9" s="20">
        <v>-1716681</v>
      </c>
      <c r="L9" s="20">
        <v>800769</v>
      </c>
      <c r="M9" s="20">
        <v>2289735</v>
      </c>
      <c r="N9" s="20">
        <v>1373823</v>
      </c>
      <c r="O9" s="20">
        <v>883276</v>
      </c>
      <c r="P9" s="20">
        <v>-1213039</v>
      </c>
      <c r="Q9" s="20">
        <v>-6334710</v>
      </c>
      <c r="R9" s="20">
        <v>-6664473</v>
      </c>
      <c r="S9" s="20">
        <v>171522</v>
      </c>
      <c r="T9" s="20">
        <v>-10559</v>
      </c>
      <c r="U9" s="20"/>
      <c r="V9" s="20">
        <v>160963</v>
      </c>
      <c r="W9" s="20">
        <v>-1185218</v>
      </c>
      <c r="X9" s="20">
        <v>1351098</v>
      </c>
      <c r="Y9" s="20">
        <v>-2536316</v>
      </c>
      <c r="Z9" s="21">
        <v>-187.72</v>
      </c>
      <c r="AA9" s="22">
        <v>1351098</v>
      </c>
    </row>
    <row r="10" spans="1:27" ht="12.7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2.75">
      <c r="A11" s="23" t="s">
        <v>38</v>
      </c>
      <c r="B11" s="17"/>
      <c r="C11" s="18"/>
      <c r="D11" s="18"/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1"/>
      <c r="AA11" s="22"/>
    </row>
    <row r="12" spans="1:27" ht="12.75">
      <c r="A12" s="27" t="s">
        <v>39</v>
      </c>
      <c r="B12" s="28"/>
      <c r="C12" s="29">
        <f aca="true" t="shared" si="0" ref="C12:Y12">SUM(C6:C11)</f>
        <v>56507942</v>
      </c>
      <c r="D12" s="29">
        <f>SUM(D6:D11)</f>
        <v>0</v>
      </c>
      <c r="E12" s="30">
        <f t="shared" si="0"/>
        <v>-32172948</v>
      </c>
      <c r="F12" s="31">
        <f t="shared" si="0"/>
        <v>24502462</v>
      </c>
      <c r="G12" s="31">
        <f t="shared" si="0"/>
        <v>85784561</v>
      </c>
      <c r="H12" s="31">
        <f t="shared" si="0"/>
        <v>-4382605</v>
      </c>
      <c r="I12" s="31">
        <f t="shared" si="0"/>
        <v>-698378</v>
      </c>
      <c r="J12" s="31">
        <f t="shared" si="0"/>
        <v>80703578</v>
      </c>
      <c r="K12" s="31">
        <f t="shared" si="0"/>
        <v>-17933328</v>
      </c>
      <c r="L12" s="31">
        <f t="shared" si="0"/>
        <v>-8089161</v>
      </c>
      <c r="M12" s="31">
        <f t="shared" si="0"/>
        <v>21164467</v>
      </c>
      <c r="N12" s="31">
        <f t="shared" si="0"/>
        <v>-4858022</v>
      </c>
      <c r="O12" s="31">
        <f t="shared" si="0"/>
        <v>3202120</v>
      </c>
      <c r="P12" s="31">
        <f t="shared" si="0"/>
        <v>-8457654</v>
      </c>
      <c r="Q12" s="31">
        <f t="shared" si="0"/>
        <v>17636694</v>
      </c>
      <c r="R12" s="31">
        <f t="shared" si="0"/>
        <v>12381160</v>
      </c>
      <c r="S12" s="31">
        <f t="shared" si="0"/>
        <v>-583517</v>
      </c>
      <c r="T12" s="31">
        <f t="shared" si="0"/>
        <v>-7183243</v>
      </c>
      <c r="U12" s="31">
        <f t="shared" si="0"/>
        <v>0</v>
      </c>
      <c r="V12" s="31">
        <f t="shared" si="0"/>
        <v>-7766760</v>
      </c>
      <c r="W12" s="31">
        <f t="shared" si="0"/>
        <v>80459956</v>
      </c>
      <c r="X12" s="31">
        <f t="shared" si="0"/>
        <v>24502462</v>
      </c>
      <c r="Y12" s="31">
        <f t="shared" si="0"/>
        <v>55957494</v>
      </c>
      <c r="Z12" s="32">
        <f>+IF(X12&lt;&gt;0,+(Y12/X12)*100,0)</f>
        <v>228.37498533820803</v>
      </c>
      <c r="AA12" s="33">
        <f>SUM(AA6:AA11)</f>
        <v>24502462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2.7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2.75">
      <c r="A17" s="23" t="s">
        <v>43</v>
      </c>
      <c r="B17" s="17"/>
      <c r="C17" s="18">
        <v>8768000</v>
      </c>
      <c r="D17" s="18"/>
      <c r="E17" s="19"/>
      <c r="F17" s="20">
        <v>8768000</v>
      </c>
      <c r="G17" s="20">
        <v>20913655</v>
      </c>
      <c r="H17" s="20"/>
      <c r="I17" s="20"/>
      <c r="J17" s="20">
        <v>20913655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>
        <v>20913655</v>
      </c>
      <c r="X17" s="20">
        <v>8768000</v>
      </c>
      <c r="Y17" s="20">
        <v>12145655</v>
      </c>
      <c r="Z17" s="21">
        <v>138.52</v>
      </c>
      <c r="AA17" s="22">
        <v>8768000</v>
      </c>
    </row>
    <row r="18" spans="1:27" ht="12.7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>
        <v>457523775</v>
      </c>
      <c r="D19" s="18"/>
      <c r="E19" s="19">
        <v>90561000</v>
      </c>
      <c r="F19" s="20">
        <v>547712524</v>
      </c>
      <c r="G19" s="20">
        <v>382671532</v>
      </c>
      <c r="H19" s="20">
        <v>8501335</v>
      </c>
      <c r="I19" s="20">
        <v>4805405</v>
      </c>
      <c r="J19" s="20">
        <v>395978272</v>
      </c>
      <c r="K19" s="20">
        <v>6610303</v>
      </c>
      <c r="L19" s="20">
        <v>3506496</v>
      </c>
      <c r="M19" s="20">
        <v>11903959</v>
      </c>
      <c r="N19" s="20">
        <v>22020758</v>
      </c>
      <c r="O19" s="20">
        <v>2419797</v>
      </c>
      <c r="P19" s="20">
        <v>855164</v>
      </c>
      <c r="Q19" s="20">
        <v>4606801</v>
      </c>
      <c r="R19" s="20">
        <v>7881762</v>
      </c>
      <c r="S19" s="20">
        <v>2493185</v>
      </c>
      <c r="T19" s="20">
        <v>1953965</v>
      </c>
      <c r="U19" s="20"/>
      <c r="V19" s="20">
        <v>4447150</v>
      </c>
      <c r="W19" s="20">
        <v>430327942</v>
      </c>
      <c r="X19" s="20">
        <v>547712524</v>
      </c>
      <c r="Y19" s="20">
        <v>-117384582</v>
      </c>
      <c r="Z19" s="21">
        <v>-21.43</v>
      </c>
      <c r="AA19" s="22">
        <v>547712524</v>
      </c>
    </row>
    <row r="20" spans="1:27" ht="12.75">
      <c r="A20" s="23"/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46</v>
      </c>
      <c r="B21" s="17"/>
      <c r="C21" s="18"/>
      <c r="D21" s="18"/>
      <c r="E21" s="19"/>
      <c r="F21" s="20"/>
      <c r="G21" s="20">
        <v>70000</v>
      </c>
      <c r="H21" s="20"/>
      <c r="I21" s="20"/>
      <c r="J21" s="20">
        <v>70000</v>
      </c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>
        <v>70000</v>
      </c>
      <c r="X21" s="20"/>
      <c r="Y21" s="20">
        <v>70000</v>
      </c>
      <c r="Z21" s="21"/>
      <c r="AA21" s="22"/>
    </row>
    <row r="22" spans="1:27" ht="12.75">
      <c r="A22" s="23" t="s">
        <v>47</v>
      </c>
      <c r="B22" s="17"/>
      <c r="C22" s="18"/>
      <c r="D22" s="18"/>
      <c r="E22" s="19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1"/>
      <c r="AA22" s="22"/>
    </row>
    <row r="23" spans="1:27" ht="12.75">
      <c r="A23" s="23" t="s">
        <v>48</v>
      </c>
      <c r="B23" s="17"/>
      <c r="C23" s="18">
        <v>97185</v>
      </c>
      <c r="D23" s="18"/>
      <c r="E23" s="19"/>
      <c r="F23" s="20">
        <v>97185</v>
      </c>
      <c r="G23" s="24">
        <v>55576</v>
      </c>
      <c r="H23" s="24"/>
      <c r="I23" s="24"/>
      <c r="J23" s="20">
        <v>55576</v>
      </c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>
        <v>55576</v>
      </c>
      <c r="X23" s="20">
        <v>97185</v>
      </c>
      <c r="Y23" s="24">
        <v>-41609</v>
      </c>
      <c r="Z23" s="25">
        <v>-42.81</v>
      </c>
      <c r="AA23" s="26">
        <v>97185</v>
      </c>
    </row>
    <row r="24" spans="1:27" ht="12.75">
      <c r="A24" s="27" t="s">
        <v>49</v>
      </c>
      <c r="B24" s="35"/>
      <c r="C24" s="29">
        <f aca="true" t="shared" si="1" ref="C24:Y24">SUM(C15:C23)</f>
        <v>466388960</v>
      </c>
      <c r="D24" s="29">
        <f>SUM(D15:D23)</f>
        <v>0</v>
      </c>
      <c r="E24" s="36">
        <f t="shared" si="1"/>
        <v>90561000</v>
      </c>
      <c r="F24" s="37">
        <f t="shared" si="1"/>
        <v>556577709</v>
      </c>
      <c r="G24" s="37">
        <f t="shared" si="1"/>
        <v>403710763</v>
      </c>
      <c r="H24" s="37">
        <f t="shared" si="1"/>
        <v>8501335</v>
      </c>
      <c r="I24" s="37">
        <f t="shared" si="1"/>
        <v>4805405</v>
      </c>
      <c r="J24" s="37">
        <f t="shared" si="1"/>
        <v>417017503</v>
      </c>
      <c r="K24" s="37">
        <f t="shared" si="1"/>
        <v>6610303</v>
      </c>
      <c r="L24" s="37">
        <f t="shared" si="1"/>
        <v>3506496</v>
      </c>
      <c r="M24" s="37">
        <f t="shared" si="1"/>
        <v>11903959</v>
      </c>
      <c r="N24" s="37">
        <f t="shared" si="1"/>
        <v>22020758</v>
      </c>
      <c r="O24" s="37">
        <f t="shared" si="1"/>
        <v>2419797</v>
      </c>
      <c r="P24" s="37">
        <f t="shared" si="1"/>
        <v>855164</v>
      </c>
      <c r="Q24" s="37">
        <f t="shared" si="1"/>
        <v>4606801</v>
      </c>
      <c r="R24" s="37">
        <f t="shared" si="1"/>
        <v>7881762</v>
      </c>
      <c r="S24" s="37">
        <f t="shared" si="1"/>
        <v>2493185</v>
      </c>
      <c r="T24" s="37">
        <f t="shared" si="1"/>
        <v>1953965</v>
      </c>
      <c r="U24" s="37">
        <f t="shared" si="1"/>
        <v>0</v>
      </c>
      <c r="V24" s="37">
        <f t="shared" si="1"/>
        <v>4447150</v>
      </c>
      <c r="W24" s="37">
        <f t="shared" si="1"/>
        <v>451367173</v>
      </c>
      <c r="X24" s="37">
        <f t="shared" si="1"/>
        <v>556577709</v>
      </c>
      <c r="Y24" s="37">
        <f t="shared" si="1"/>
        <v>-105210536</v>
      </c>
      <c r="Z24" s="38">
        <f>+IF(X24&lt;&gt;0,+(Y24/X24)*100,0)</f>
        <v>-18.903117084769917</v>
      </c>
      <c r="AA24" s="39">
        <f>SUM(AA15:AA23)</f>
        <v>556577709</v>
      </c>
    </row>
    <row r="25" spans="1:27" ht="12.75">
      <c r="A25" s="27" t="s">
        <v>50</v>
      </c>
      <c r="B25" s="28"/>
      <c r="C25" s="29">
        <f aca="true" t="shared" si="2" ref="C25:Y25">+C12+C24</f>
        <v>522896902</v>
      </c>
      <c r="D25" s="29">
        <f>+D12+D24</f>
        <v>0</v>
      </c>
      <c r="E25" s="30">
        <f t="shared" si="2"/>
        <v>58388052</v>
      </c>
      <c r="F25" s="31">
        <f t="shared" si="2"/>
        <v>581080171</v>
      </c>
      <c r="G25" s="31">
        <f t="shared" si="2"/>
        <v>489495324</v>
      </c>
      <c r="H25" s="31">
        <f t="shared" si="2"/>
        <v>4118730</v>
      </c>
      <c r="I25" s="31">
        <f t="shared" si="2"/>
        <v>4107027</v>
      </c>
      <c r="J25" s="31">
        <f t="shared" si="2"/>
        <v>497721081</v>
      </c>
      <c r="K25" s="31">
        <f t="shared" si="2"/>
        <v>-11323025</v>
      </c>
      <c r="L25" s="31">
        <f t="shared" si="2"/>
        <v>-4582665</v>
      </c>
      <c r="M25" s="31">
        <f t="shared" si="2"/>
        <v>33068426</v>
      </c>
      <c r="N25" s="31">
        <f t="shared" si="2"/>
        <v>17162736</v>
      </c>
      <c r="O25" s="31">
        <f t="shared" si="2"/>
        <v>5621917</v>
      </c>
      <c r="P25" s="31">
        <f t="shared" si="2"/>
        <v>-7602490</v>
      </c>
      <c r="Q25" s="31">
        <f t="shared" si="2"/>
        <v>22243495</v>
      </c>
      <c r="R25" s="31">
        <f t="shared" si="2"/>
        <v>20262922</v>
      </c>
      <c r="S25" s="31">
        <f t="shared" si="2"/>
        <v>1909668</v>
      </c>
      <c r="T25" s="31">
        <f t="shared" si="2"/>
        <v>-5229278</v>
      </c>
      <c r="U25" s="31">
        <f t="shared" si="2"/>
        <v>0</v>
      </c>
      <c r="V25" s="31">
        <f t="shared" si="2"/>
        <v>-3319610</v>
      </c>
      <c r="W25" s="31">
        <f t="shared" si="2"/>
        <v>531827129</v>
      </c>
      <c r="X25" s="31">
        <f t="shared" si="2"/>
        <v>581080171</v>
      </c>
      <c r="Y25" s="31">
        <f t="shared" si="2"/>
        <v>-49253042</v>
      </c>
      <c r="Z25" s="32">
        <f>+IF(X25&lt;&gt;0,+(Y25/X25)*100,0)</f>
        <v>-8.4761181775036</v>
      </c>
      <c r="AA25" s="33">
        <f>+AA12+AA24</f>
        <v>581080171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51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52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53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54</v>
      </c>
      <c r="B30" s="17"/>
      <c r="C30" s="18">
        <v>14055056</v>
      </c>
      <c r="D30" s="18"/>
      <c r="E30" s="19">
        <v>24750000</v>
      </c>
      <c r="F30" s="20">
        <v>1585736</v>
      </c>
      <c r="G30" s="20">
        <v>13744510</v>
      </c>
      <c r="H30" s="20">
        <v>7450247</v>
      </c>
      <c r="I30" s="20">
        <v>9908761</v>
      </c>
      <c r="J30" s="20">
        <v>31103518</v>
      </c>
      <c r="K30" s="20"/>
      <c r="L30" s="20"/>
      <c r="M30" s="20"/>
      <c r="N30" s="20"/>
      <c r="O30" s="20">
        <v>5950796</v>
      </c>
      <c r="P30" s="20">
        <v>-89278</v>
      </c>
      <c r="Q30" s="20">
        <v>-1146853</v>
      </c>
      <c r="R30" s="20">
        <v>4714665</v>
      </c>
      <c r="S30" s="20">
        <v>3585378</v>
      </c>
      <c r="T30" s="20"/>
      <c r="U30" s="20"/>
      <c r="V30" s="20">
        <v>3585378</v>
      </c>
      <c r="W30" s="20">
        <v>39403561</v>
      </c>
      <c r="X30" s="20">
        <v>1585736</v>
      </c>
      <c r="Y30" s="20">
        <v>37817825</v>
      </c>
      <c r="Z30" s="21">
        <v>2384.88</v>
      </c>
      <c r="AA30" s="22">
        <v>1585736</v>
      </c>
    </row>
    <row r="31" spans="1:27" ht="12.75">
      <c r="A31" s="23" t="s">
        <v>55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2.75">
      <c r="A32" s="23" t="s">
        <v>56</v>
      </c>
      <c r="B32" s="17"/>
      <c r="C32" s="18">
        <v>21796101</v>
      </c>
      <c r="D32" s="18"/>
      <c r="E32" s="19"/>
      <c r="F32" s="20">
        <v>19398770</v>
      </c>
      <c r="G32" s="20">
        <v>14399881</v>
      </c>
      <c r="H32" s="20">
        <v>-2280385</v>
      </c>
      <c r="I32" s="20">
        <v>-4414810</v>
      </c>
      <c r="J32" s="20">
        <v>7704686</v>
      </c>
      <c r="K32" s="20">
        <v>-2632860</v>
      </c>
      <c r="L32" s="20">
        <v>4313697</v>
      </c>
      <c r="M32" s="20">
        <v>-3857509</v>
      </c>
      <c r="N32" s="20">
        <v>-2176672</v>
      </c>
      <c r="O32" s="20">
        <v>6874785</v>
      </c>
      <c r="P32" s="20">
        <v>-920070</v>
      </c>
      <c r="Q32" s="20">
        <v>-16123</v>
      </c>
      <c r="R32" s="20">
        <v>5938592</v>
      </c>
      <c r="S32" s="20">
        <v>-2239568</v>
      </c>
      <c r="T32" s="20">
        <v>7284608</v>
      </c>
      <c r="U32" s="20"/>
      <c r="V32" s="20">
        <v>5045040</v>
      </c>
      <c r="W32" s="20">
        <v>16511646</v>
      </c>
      <c r="X32" s="20">
        <v>19398770</v>
      </c>
      <c r="Y32" s="20">
        <v>-2887124</v>
      </c>
      <c r="Z32" s="21">
        <v>-14.88</v>
      </c>
      <c r="AA32" s="22">
        <v>19398770</v>
      </c>
    </row>
    <row r="33" spans="1:27" ht="12.75">
      <c r="A33" s="23" t="s">
        <v>57</v>
      </c>
      <c r="B33" s="17"/>
      <c r="C33" s="18">
        <v>14846467</v>
      </c>
      <c r="D33" s="18"/>
      <c r="E33" s="19"/>
      <c r="F33" s="20">
        <v>16552987</v>
      </c>
      <c r="G33" s="20">
        <v>14846467</v>
      </c>
      <c r="H33" s="20"/>
      <c r="I33" s="20"/>
      <c r="J33" s="20">
        <v>14846467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>
        <v>14846467</v>
      </c>
      <c r="X33" s="20">
        <v>16552987</v>
      </c>
      <c r="Y33" s="20">
        <v>-1706520</v>
      </c>
      <c r="Z33" s="21">
        <v>-10.31</v>
      </c>
      <c r="AA33" s="22">
        <v>16552987</v>
      </c>
    </row>
    <row r="34" spans="1:27" ht="12.75">
      <c r="A34" s="27" t="s">
        <v>58</v>
      </c>
      <c r="B34" s="28"/>
      <c r="C34" s="29">
        <f aca="true" t="shared" si="3" ref="C34:Y34">SUM(C29:C33)</f>
        <v>50697624</v>
      </c>
      <c r="D34" s="29">
        <f>SUM(D29:D33)</f>
        <v>0</v>
      </c>
      <c r="E34" s="30">
        <f t="shared" si="3"/>
        <v>24750000</v>
      </c>
      <c r="F34" s="31">
        <f t="shared" si="3"/>
        <v>37537493</v>
      </c>
      <c r="G34" s="31">
        <f t="shared" si="3"/>
        <v>42990858</v>
      </c>
      <c r="H34" s="31">
        <f t="shared" si="3"/>
        <v>5169862</v>
      </c>
      <c r="I34" s="31">
        <f t="shared" si="3"/>
        <v>5493951</v>
      </c>
      <c r="J34" s="31">
        <f t="shared" si="3"/>
        <v>53654671</v>
      </c>
      <c r="K34" s="31">
        <f t="shared" si="3"/>
        <v>-2632860</v>
      </c>
      <c r="L34" s="31">
        <f t="shared" si="3"/>
        <v>4313697</v>
      </c>
      <c r="M34" s="31">
        <f t="shared" si="3"/>
        <v>-3857509</v>
      </c>
      <c r="N34" s="31">
        <f t="shared" si="3"/>
        <v>-2176672</v>
      </c>
      <c r="O34" s="31">
        <f t="shared" si="3"/>
        <v>12825581</v>
      </c>
      <c r="P34" s="31">
        <f t="shared" si="3"/>
        <v>-1009348</v>
      </c>
      <c r="Q34" s="31">
        <f t="shared" si="3"/>
        <v>-1162976</v>
      </c>
      <c r="R34" s="31">
        <f t="shared" si="3"/>
        <v>10653257</v>
      </c>
      <c r="S34" s="31">
        <f t="shared" si="3"/>
        <v>1345810</v>
      </c>
      <c r="T34" s="31">
        <f t="shared" si="3"/>
        <v>7284608</v>
      </c>
      <c r="U34" s="31">
        <f t="shared" si="3"/>
        <v>0</v>
      </c>
      <c r="V34" s="31">
        <f t="shared" si="3"/>
        <v>8630418</v>
      </c>
      <c r="W34" s="31">
        <f t="shared" si="3"/>
        <v>70761674</v>
      </c>
      <c r="X34" s="31">
        <f t="shared" si="3"/>
        <v>37537493</v>
      </c>
      <c r="Y34" s="31">
        <f t="shared" si="3"/>
        <v>33224181</v>
      </c>
      <c r="Z34" s="32">
        <f>+IF(X34&lt;&gt;0,+(Y34/X34)*100,0)</f>
        <v>88.5093231985418</v>
      </c>
      <c r="AA34" s="33">
        <f>SUM(AA29:AA33)</f>
        <v>37537493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59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60</v>
      </c>
      <c r="B37" s="17"/>
      <c r="C37" s="18"/>
      <c r="D37" s="18"/>
      <c r="E37" s="19"/>
      <c r="F37" s="20">
        <v>39217838</v>
      </c>
      <c r="G37" s="20"/>
      <c r="H37" s="20"/>
      <c r="I37" s="20"/>
      <c r="J37" s="20"/>
      <c r="K37" s="20">
        <v>-1053905</v>
      </c>
      <c r="L37" s="20">
        <v>-291434</v>
      </c>
      <c r="M37" s="20"/>
      <c r="N37" s="20">
        <v>-1345339</v>
      </c>
      <c r="O37" s="20"/>
      <c r="P37" s="20">
        <v>1345340</v>
      </c>
      <c r="Q37" s="20"/>
      <c r="R37" s="20">
        <v>1345340</v>
      </c>
      <c r="S37" s="20"/>
      <c r="T37" s="20"/>
      <c r="U37" s="20"/>
      <c r="V37" s="20"/>
      <c r="W37" s="20">
        <v>1</v>
      </c>
      <c r="X37" s="20">
        <v>39217838</v>
      </c>
      <c r="Y37" s="20">
        <v>-39217837</v>
      </c>
      <c r="Z37" s="21">
        <v>-100</v>
      </c>
      <c r="AA37" s="22">
        <v>39217838</v>
      </c>
    </row>
    <row r="38" spans="1:27" ht="12.75">
      <c r="A38" s="23" t="s">
        <v>57</v>
      </c>
      <c r="B38" s="17"/>
      <c r="C38" s="18">
        <v>3870377</v>
      </c>
      <c r="D38" s="18"/>
      <c r="E38" s="19"/>
      <c r="F38" s="20">
        <v>6556262</v>
      </c>
      <c r="G38" s="20">
        <v>-5057580</v>
      </c>
      <c r="H38" s="20"/>
      <c r="I38" s="20"/>
      <c r="J38" s="20">
        <v>-5057580</v>
      </c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>
        <v>-5057580</v>
      </c>
      <c r="X38" s="20">
        <v>6556262</v>
      </c>
      <c r="Y38" s="20">
        <v>-11613842</v>
      </c>
      <c r="Z38" s="21">
        <v>-177.14</v>
      </c>
      <c r="AA38" s="22">
        <v>6556262</v>
      </c>
    </row>
    <row r="39" spans="1:27" ht="12.75">
      <c r="A39" s="27" t="s">
        <v>61</v>
      </c>
      <c r="B39" s="35"/>
      <c r="C39" s="29">
        <f aca="true" t="shared" si="4" ref="C39:Y39">SUM(C37:C38)</f>
        <v>3870377</v>
      </c>
      <c r="D39" s="29">
        <f>SUM(D37:D38)</f>
        <v>0</v>
      </c>
      <c r="E39" s="36">
        <f t="shared" si="4"/>
        <v>0</v>
      </c>
      <c r="F39" s="37">
        <f t="shared" si="4"/>
        <v>45774100</v>
      </c>
      <c r="G39" s="37">
        <f t="shared" si="4"/>
        <v>-5057580</v>
      </c>
      <c r="H39" s="37">
        <f t="shared" si="4"/>
        <v>0</v>
      </c>
      <c r="I39" s="37">
        <f t="shared" si="4"/>
        <v>0</v>
      </c>
      <c r="J39" s="37">
        <f t="shared" si="4"/>
        <v>-5057580</v>
      </c>
      <c r="K39" s="37">
        <f t="shared" si="4"/>
        <v>-1053905</v>
      </c>
      <c r="L39" s="37">
        <f t="shared" si="4"/>
        <v>-291434</v>
      </c>
      <c r="M39" s="37">
        <f t="shared" si="4"/>
        <v>0</v>
      </c>
      <c r="N39" s="37">
        <f t="shared" si="4"/>
        <v>-1345339</v>
      </c>
      <c r="O39" s="37">
        <f t="shared" si="4"/>
        <v>0</v>
      </c>
      <c r="P39" s="37">
        <f t="shared" si="4"/>
        <v>1345340</v>
      </c>
      <c r="Q39" s="37">
        <f t="shared" si="4"/>
        <v>0</v>
      </c>
      <c r="R39" s="37">
        <f t="shared" si="4"/>
        <v>1345340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-5057579</v>
      </c>
      <c r="X39" s="37">
        <f t="shared" si="4"/>
        <v>45774100</v>
      </c>
      <c r="Y39" s="37">
        <f t="shared" si="4"/>
        <v>-50831679</v>
      </c>
      <c r="Z39" s="38">
        <f>+IF(X39&lt;&gt;0,+(Y39/X39)*100,0)</f>
        <v>-111.04899714030422</v>
      </c>
      <c r="AA39" s="39">
        <f>SUM(AA37:AA38)</f>
        <v>45774100</v>
      </c>
    </row>
    <row r="40" spans="1:27" ht="12.75">
      <c r="A40" s="27" t="s">
        <v>62</v>
      </c>
      <c r="B40" s="28"/>
      <c r="C40" s="29">
        <f aca="true" t="shared" si="5" ref="C40:Y40">+C34+C39</f>
        <v>54568001</v>
      </c>
      <c r="D40" s="29">
        <f>+D34+D39</f>
        <v>0</v>
      </c>
      <c r="E40" s="30">
        <f t="shared" si="5"/>
        <v>24750000</v>
      </c>
      <c r="F40" s="31">
        <f t="shared" si="5"/>
        <v>83311593</v>
      </c>
      <c r="G40" s="31">
        <f t="shared" si="5"/>
        <v>37933278</v>
      </c>
      <c r="H40" s="31">
        <f t="shared" si="5"/>
        <v>5169862</v>
      </c>
      <c r="I40" s="31">
        <f t="shared" si="5"/>
        <v>5493951</v>
      </c>
      <c r="J40" s="31">
        <f t="shared" si="5"/>
        <v>48597091</v>
      </c>
      <c r="K40" s="31">
        <f t="shared" si="5"/>
        <v>-3686765</v>
      </c>
      <c r="L40" s="31">
        <f t="shared" si="5"/>
        <v>4022263</v>
      </c>
      <c r="M40" s="31">
        <f t="shared" si="5"/>
        <v>-3857509</v>
      </c>
      <c r="N40" s="31">
        <f t="shared" si="5"/>
        <v>-3522011</v>
      </c>
      <c r="O40" s="31">
        <f t="shared" si="5"/>
        <v>12825581</v>
      </c>
      <c r="P40" s="31">
        <f t="shared" si="5"/>
        <v>335992</v>
      </c>
      <c r="Q40" s="31">
        <f t="shared" si="5"/>
        <v>-1162976</v>
      </c>
      <c r="R40" s="31">
        <f t="shared" si="5"/>
        <v>11998597</v>
      </c>
      <c r="S40" s="31">
        <f t="shared" si="5"/>
        <v>1345810</v>
      </c>
      <c r="T40" s="31">
        <f t="shared" si="5"/>
        <v>7284608</v>
      </c>
      <c r="U40" s="31">
        <f t="shared" si="5"/>
        <v>0</v>
      </c>
      <c r="V40" s="31">
        <f t="shared" si="5"/>
        <v>8630418</v>
      </c>
      <c r="W40" s="31">
        <f t="shared" si="5"/>
        <v>65704095</v>
      </c>
      <c r="X40" s="31">
        <f t="shared" si="5"/>
        <v>83311593</v>
      </c>
      <c r="Y40" s="31">
        <f t="shared" si="5"/>
        <v>-17607498</v>
      </c>
      <c r="Z40" s="32">
        <f>+IF(X40&lt;&gt;0,+(Y40/X40)*100,0)</f>
        <v>-21.134511255834468</v>
      </c>
      <c r="AA40" s="33">
        <f>+AA34+AA39</f>
        <v>83311593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468328901</v>
      </c>
      <c r="D42" s="43">
        <f>+D25-D40</f>
        <v>0</v>
      </c>
      <c r="E42" s="44">
        <f t="shared" si="6"/>
        <v>33638052</v>
      </c>
      <c r="F42" s="45">
        <f t="shared" si="6"/>
        <v>497768578</v>
      </c>
      <c r="G42" s="45">
        <f t="shared" si="6"/>
        <v>451562046</v>
      </c>
      <c r="H42" s="45">
        <f t="shared" si="6"/>
        <v>-1051132</v>
      </c>
      <c r="I42" s="45">
        <f t="shared" si="6"/>
        <v>-1386924</v>
      </c>
      <c r="J42" s="45">
        <f t="shared" si="6"/>
        <v>449123990</v>
      </c>
      <c r="K42" s="45">
        <f t="shared" si="6"/>
        <v>-7636260</v>
      </c>
      <c r="L42" s="45">
        <f t="shared" si="6"/>
        <v>-8604928</v>
      </c>
      <c r="M42" s="45">
        <f t="shared" si="6"/>
        <v>36925935</v>
      </c>
      <c r="N42" s="45">
        <f t="shared" si="6"/>
        <v>20684747</v>
      </c>
      <c r="O42" s="45">
        <f t="shared" si="6"/>
        <v>-7203664</v>
      </c>
      <c r="P42" s="45">
        <f t="shared" si="6"/>
        <v>-7938482</v>
      </c>
      <c r="Q42" s="45">
        <f t="shared" si="6"/>
        <v>23406471</v>
      </c>
      <c r="R42" s="45">
        <f t="shared" si="6"/>
        <v>8264325</v>
      </c>
      <c r="S42" s="45">
        <f t="shared" si="6"/>
        <v>563858</v>
      </c>
      <c r="T42" s="45">
        <f t="shared" si="6"/>
        <v>-12513886</v>
      </c>
      <c r="U42" s="45">
        <f t="shared" si="6"/>
        <v>0</v>
      </c>
      <c r="V42" s="45">
        <f t="shared" si="6"/>
        <v>-11950028</v>
      </c>
      <c r="W42" s="45">
        <f t="shared" si="6"/>
        <v>466123034</v>
      </c>
      <c r="X42" s="45">
        <f t="shared" si="6"/>
        <v>497768578</v>
      </c>
      <c r="Y42" s="45">
        <f t="shared" si="6"/>
        <v>-31645544</v>
      </c>
      <c r="Z42" s="46">
        <f>+IF(X42&lt;&gt;0,+(Y42/X42)*100,0)</f>
        <v>-6.357481247038459</v>
      </c>
      <c r="AA42" s="47">
        <f>+AA25-AA40</f>
        <v>497768578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517753123</v>
      </c>
      <c r="D45" s="18"/>
      <c r="E45" s="19"/>
      <c r="F45" s="20">
        <v>488263857</v>
      </c>
      <c r="G45" s="20">
        <v>405457522</v>
      </c>
      <c r="H45" s="20"/>
      <c r="I45" s="20">
        <v>250415</v>
      </c>
      <c r="J45" s="20">
        <v>405707937</v>
      </c>
      <c r="K45" s="20"/>
      <c r="L45" s="20"/>
      <c r="M45" s="20"/>
      <c r="N45" s="20"/>
      <c r="O45" s="20">
        <v>85400</v>
      </c>
      <c r="P45" s="20">
        <v>37400</v>
      </c>
      <c r="Q45" s="20"/>
      <c r="R45" s="20">
        <v>122800</v>
      </c>
      <c r="S45" s="20"/>
      <c r="T45" s="20"/>
      <c r="U45" s="20"/>
      <c r="V45" s="20"/>
      <c r="W45" s="20">
        <v>405830737</v>
      </c>
      <c r="X45" s="20">
        <v>488263857</v>
      </c>
      <c r="Y45" s="20">
        <v>-82433120</v>
      </c>
      <c r="Z45" s="48">
        <v>-16.88</v>
      </c>
      <c r="AA45" s="22">
        <v>488263857</v>
      </c>
    </row>
    <row r="46" spans="1:27" ht="12.75">
      <c r="A46" s="23" t="s">
        <v>67</v>
      </c>
      <c r="B46" s="17"/>
      <c r="C46" s="18">
        <v>-3081951</v>
      </c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2.75">
      <c r="A47" s="23"/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68</v>
      </c>
      <c r="B48" s="50" t="s">
        <v>64</v>
      </c>
      <c r="C48" s="51">
        <f aca="true" t="shared" si="7" ref="C48:Y48">SUM(C45:C47)</f>
        <v>514671172</v>
      </c>
      <c r="D48" s="51">
        <f>SUM(D45:D47)</f>
        <v>0</v>
      </c>
      <c r="E48" s="52">
        <f t="shared" si="7"/>
        <v>0</v>
      </c>
      <c r="F48" s="53">
        <f t="shared" si="7"/>
        <v>488263857</v>
      </c>
      <c r="G48" s="53">
        <f t="shared" si="7"/>
        <v>405457522</v>
      </c>
      <c r="H48" s="53">
        <f t="shared" si="7"/>
        <v>0</v>
      </c>
      <c r="I48" s="53">
        <f t="shared" si="7"/>
        <v>250415</v>
      </c>
      <c r="J48" s="53">
        <f t="shared" si="7"/>
        <v>405707937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85400</v>
      </c>
      <c r="P48" s="53">
        <f t="shared" si="7"/>
        <v>37400</v>
      </c>
      <c r="Q48" s="53">
        <f t="shared" si="7"/>
        <v>0</v>
      </c>
      <c r="R48" s="53">
        <f t="shared" si="7"/>
        <v>122800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405830737</v>
      </c>
      <c r="X48" s="53">
        <f t="shared" si="7"/>
        <v>488263857</v>
      </c>
      <c r="Y48" s="53">
        <f t="shared" si="7"/>
        <v>-82433120</v>
      </c>
      <c r="Z48" s="54">
        <f>+IF(X48&lt;&gt;0,+(Y48/X48)*100,0)</f>
        <v>-16.88290435964012</v>
      </c>
      <c r="AA48" s="55">
        <f>SUM(AA45:AA47)</f>
        <v>488263857</v>
      </c>
    </row>
    <row r="49" spans="1:27" ht="12.75">
      <c r="A49" s="56" t="s">
        <v>123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124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125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7" t="s">
        <v>94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126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-802434</v>
      </c>
      <c r="D6" s="18"/>
      <c r="E6" s="19"/>
      <c r="F6" s="20"/>
      <c r="G6" s="20">
        <v>119422223</v>
      </c>
      <c r="H6" s="20"/>
      <c r="I6" s="20"/>
      <c r="J6" s="20">
        <v>119422223</v>
      </c>
      <c r="K6" s="20">
        <v>3905794</v>
      </c>
      <c r="L6" s="20"/>
      <c r="M6" s="20">
        <v>-24039167</v>
      </c>
      <c r="N6" s="20">
        <v>-20133373</v>
      </c>
      <c r="O6" s="20">
        <v>-10829816</v>
      </c>
      <c r="P6" s="20">
        <v>1754832</v>
      </c>
      <c r="Q6" s="20">
        <v>82014998</v>
      </c>
      <c r="R6" s="20">
        <v>72940014</v>
      </c>
      <c r="S6" s="20">
        <v>-15359624</v>
      </c>
      <c r="T6" s="20">
        <v>-86997657</v>
      </c>
      <c r="U6" s="20">
        <v>14598588</v>
      </c>
      <c r="V6" s="20">
        <v>-87758693</v>
      </c>
      <c r="W6" s="20">
        <v>84470171</v>
      </c>
      <c r="X6" s="20"/>
      <c r="Y6" s="20">
        <v>84470171</v>
      </c>
      <c r="Z6" s="21"/>
      <c r="AA6" s="22"/>
    </row>
    <row r="7" spans="1:27" ht="12.75">
      <c r="A7" s="23" t="s">
        <v>34</v>
      </c>
      <c r="B7" s="17"/>
      <c r="C7" s="18">
        <v>-25504572</v>
      </c>
      <c r="D7" s="18"/>
      <c r="E7" s="19"/>
      <c r="F7" s="20"/>
      <c r="G7" s="20">
        <v>42000000</v>
      </c>
      <c r="H7" s="20"/>
      <c r="I7" s="20"/>
      <c r="J7" s="20">
        <v>42000000</v>
      </c>
      <c r="K7" s="20"/>
      <c r="L7" s="20"/>
      <c r="M7" s="20"/>
      <c r="N7" s="20"/>
      <c r="O7" s="20">
        <v>-6492943</v>
      </c>
      <c r="P7" s="20"/>
      <c r="Q7" s="20">
        <v>-22937734</v>
      </c>
      <c r="R7" s="20">
        <v>-29430677</v>
      </c>
      <c r="S7" s="20">
        <v>-1600841</v>
      </c>
      <c r="T7" s="20">
        <v>33763809</v>
      </c>
      <c r="U7" s="20">
        <v>-5060312</v>
      </c>
      <c r="V7" s="20">
        <v>27102656</v>
      </c>
      <c r="W7" s="20">
        <v>39671979</v>
      </c>
      <c r="X7" s="20"/>
      <c r="Y7" s="20">
        <v>39671979</v>
      </c>
      <c r="Z7" s="21"/>
      <c r="AA7" s="22"/>
    </row>
    <row r="8" spans="1:27" ht="12.75">
      <c r="A8" s="23" t="s">
        <v>35</v>
      </c>
      <c r="B8" s="17"/>
      <c r="C8" s="18"/>
      <c r="D8" s="18"/>
      <c r="E8" s="19"/>
      <c r="F8" s="20"/>
      <c r="G8" s="20">
        <v>5841162</v>
      </c>
      <c r="H8" s="20"/>
      <c r="I8" s="20"/>
      <c r="J8" s="20">
        <v>5841162</v>
      </c>
      <c r="K8" s="20">
        <v>-1375</v>
      </c>
      <c r="L8" s="20">
        <v>14542895</v>
      </c>
      <c r="M8" s="20">
        <v>2237032</v>
      </c>
      <c r="N8" s="20">
        <v>16778552</v>
      </c>
      <c r="O8" s="20">
        <v>3063954</v>
      </c>
      <c r="P8" s="20">
        <v>-1941350</v>
      </c>
      <c r="Q8" s="20">
        <v>1871408</v>
      </c>
      <c r="R8" s="20">
        <v>2994012</v>
      </c>
      <c r="S8" s="20">
        <v>1296339</v>
      </c>
      <c r="T8" s="20">
        <v>2421867</v>
      </c>
      <c r="U8" s="20">
        <v>2591994</v>
      </c>
      <c r="V8" s="20">
        <v>6310200</v>
      </c>
      <c r="W8" s="20">
        <v>31923926</v>
      </c>
      <c r="X8" s="20"/>
      <c r="Y8" s="20">
        <v>31923926</v>
      </c>
      <c r="Z8" s="21"/>
      <c r="AA8" s="22"/>
    </row>
    <row r="9" spans="1:27" ht="12.75">
      <c r="A9" s="23" t="s">
        <v>36</v>
      </c>
      <c r="B9" s="17"/>
      <c r="C9" s="18">
        <v>5048965</v>
      </c>
      <c r="D9" s="18"/>
      <c r="E9" s="19">
        <v>10</v>
      </c>
      <c r="F9" s="20">
        <v>10</v>
      </c>
      <c r="G9" s="20">
        <v>286983</v>
      </c>
      <c r="H9" s="20"/>
      <c r="I9" s="20"/>
      <c r="J9" s="20">
        <v>286983</v>
      </c>
      <c r="K9" s="20"/>
      <c r="L9" s="20">
        <v>6379076</v>
      </c>
      <c r="M9" s="20">
        <v>-2848159</v>
      </c>
      <c r="N9" s="20">
        <v>3530917</v>
      </c>
      <c r="O9" s="20">
        <v>1183752</v>
      </c>
      <c r="P9" s="20">
        <v>-75606</v>
      </c>
      <c r="Q9" s="20">
        <v>917234</v>
      </c>
      <c r="R9" s="20">
        <v>2025380</v>
      </c>
      <c r="S9" s="20">
        <v>983181</v>
      </c>
      <c r="T9" s="20">
        <v>1640074</v>
      </c>
      <c r="U9" s="20">
        <v>2786139</v>
      </c>
      <c r="V9" s="20">
        <v>5409394</v>
      </c>
      <c r="W9" s="20">
        <v>11252674</v>
      </c>
      <c r="X9" s="20">
        <v>10</v>
      </c>
      <c r="Y9" s="20">
        <v>11252664</v>
      </c>
      <c r="Z9" s="21">
        <v>112526640</v>
      </c>
      <c r="AA9" s="22">
        <v>10</v>
      </c>
    </row>
    <row r="10" spans="1:27" ht="12.7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2.75">
      <c r="A11" s="23" t="s">
        <v>38</v>
      </c>
      <c r="B11" s="17"/>
      <c r="C11" s="18"/>
      <c r="D11" s="18"/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1"/>
      <c r="AA11" s="22"/>
    </row>
    <row r="12" spans="1:27" ht="12.75">
      <c r="A12" s="27" t="s">
        <v>39</v>
      </c>
      <c r="B12" s="28"/>
      <c r="C12" s="29">
        <f aca="true" t="shared" si="0" ref="C12:Y12">SUM(C6:C11)</f>
        <v>-21258041</v>
      </c>
      <c r="D12" s="29">
        <f>SUM(D6:D11)</f>
        <v>0</v>
      </c>
      <c r="E12" s="30">
        <f t="shared" si="0"/>
        <v>10</v>
      </c>
      <c r="F12" s="31">
        <f t="shared" si="0"/>
        <v>10</v>
      </c>
      <c r="G12" s="31">
        <f t="shared" si="0"/>
        <v>167550368</v>
      </c>
      <c r="H12" s="31">
        <f t="shared" si="0"/>
        <v>0</v>
      </c>
      <c r="I12" s="31">
        <f t="shared" si="0"/>
        <v>0</v>
      </c>
      <c r="J12" s="31">
        <f t="shared" si="0"/>
        <v>167550368</v>
      </c>
      <c r="K12" s="31">
        <f t="shared" si="0"/>
        <v>3904419</v>
      </c>
      <c r="L12" s="31">
        <f t="shared" si="0"/>
        <v>20921971</v>
      </c>
      <c r="M12" s="31">
        <f t="shared" si="0"/>
        <v>-24650294</v>
      </c>
      <c r="N12" s="31">
        <f t="shared" si="0"/>
        <v>176096</v>
      </c>
      <c r="O12" s="31">
        <f t="shared" si="0"/>
        <v>-13075053</v>
      </c>
      <c r="P12" s="31">
        <f t="shared" si="0"/>
        <v>-262124</v>
      </c>
      <c r="Q12" s="31">
        <f t="shared" si="0"/>
        <v>61865906</v>
      </c>
      <c r="R12" s="31">
        <f t="shared" si="0"/>
        <v>48528729</v>
      </c>
      <c r="S12" s="31">
        <f t="shared" si="0"/>
        <v>-14680945</v>
      </c>
      <c r="T12" s="31">
        <f t="shared" si="0"/>
        <v>-49171907</v>
      </c>
      <c r="U12" s="31">
        <f t="shared" si="0"/>
        <v>14916409</v>
      </c>
      <c r="V12" s="31">
        <f t="shared" si="0"/>
        <v>-48936443</v>
      </c>
      <c r="W12" s="31">
        <f t="shared" si="0"/>
        <v>167318750</v>
      </c>
      <c r="X12" s="31">
        <f t="shared" si="0"/>
        <v>10</v>
      </c>
      <c r="Y12" s="31">
        <f t="shared" si="0"/>
        <v>167318740</v>
      </c>
      <c r="Z12" s="32">
        <f>+IF(X12&lt;&gt;0,+(Y12/X12)*100,0)</f>
        <v>1673187400</v>
      </c>
      <c r="AA12" s="33">
        <f>SUM(AA6:AA11)</f>
        <v>10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2.7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2.75">
      <c r="A17" s="23" t="s">
        <v>43</v>
      </c>
      <c r="B17" s="17"/>
      <c r="C17" s="18"/>
      <c r="D17" s="18"/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1"/>
      <c r="AA17" s="22"/>
    </row>
    <row r="18" spans="1:27" ht="12.7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>
        <v>51599612</v>
      </c>
      <c r="D19" s="18"/>
      <c r="E19" s="19">
        <v>87456804</v>
      </c>
      <c r="F19" s="20">
        <v>98019804</v>
      </c>
      <c r="G19" s="20"/>
      <c r="H19" s="20"/>
      <c r="I19" s="20"/>
      <c r="J19" s="20"/>
      <c r="K19" s="20">
        <v>3989864</v>
      </c>
      <c r="L19" s="20">
        <v>8148428</v>
      </c>
      <c r="M19" s="20">
        <v>268162</v>
      </c>
      <c r="N19" s="20">
        <v>12406454</v>
      </c>
      <c r="O19" s="20"/>
      <c r="P19" s="20"/>
      <c r="Q19" s="20">
        <v>1503181</v>
      </c>
      <c r="R19" s="20">
        <v>1503181</v>
      </c>
      <c r="S19" s="20">
        <v>5375402</v>
      </c>
      <c r="T19" s="20">
        <v>34164893</v>
      </c>
      <c r="U19" s="20">
        <v>12616345</v>
      </c>
      <c r="V19" s="20">
        <v>52156640</v>
      </c>
      <c r="W19" s="20">
        <v>66066275</v>
      </c>
      <c r="X19" s="20">
        <v>98019804</v>
      </c>
      <c r="Y19" s="20">
        <v>-31953529</v>
      </c>
      <c r="Z19" s="21">
        <v>-32.6</v>
      </c>
      <c r="AA19" s="22">
        <v>98019804</v>
      </c>
    </row>
    <row r="20" spans="1:27" ht="12.75">
      <c r="A20" s="23"/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46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2.75">
      <c r="A22" s="23" t="s">
        <v>47</v>
      </c>
      <c r="B22" s="17"/>
      <c r="C22" s="18">
        <v>-55000</v>
      </c>
      <c r="D22" s="18"/>
      <c r="E22" s="19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1"/>
      <c r="AA22" s="22"/>
    </row>
    <row r="23" spans="1:27" ht="12.75">
      <c r="A23" s="23" t="s">
        <v>48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2.75">
      <c r="A24" s="27" t="s">
        <v>49</v>
      </c>
      <c r="B24" s="35"/>
      <c r="C24" s="29">
        <f aca="true" t="shared" si="1" ref="C24:Y24">SUM(C15:C23)</f>
        <v>51544612</v>
      </c>
      <c r="D24" s="29">
        <f>SUM(D15:D23)</f>
        <v>0</v>
      </c>
      <c r="E24" s="36">
        <f t="shared" si="1"/>
        <v>87456804</v>
      </c>
      <c r="F24" s="37">
        <f t="shared" si="1"/>
        <v>98019804</v>
      </c>
      <c r="G24" s="37">
        <f t="shared" si="1"/>
        <v>0</v>
      </c>
      <c r="H24" s="37">
        <f t="shared" si="1"/>
        <v>0</v>
      </c>
      <c r="I24" s="37">
        <f t="shared" si="1"/>
        <v>0</v>
      </c>
      <c r="J24" s="37">
        <f t="shared" si="1"/>
        <v>0</v>
      </c>
      <c r="K24" s="37">
        <f t="shared" si="1"/>
        <v>3989864</v>
      </c>
      <c r="L24" s="37">
        <f t="shared" si="1"/>
        <v>8148428</v>
      </c>
      <c r="M24" s="37">
        <f t="shared" si="1"/>
        <v>268162</v>
      </c>
      <c r="N24" s="37">
        <f t="shared" si="1"/>
        <v>12406454</v>
      </c>
      <c r="O24" s="37">
        <f t="shared" si="1"/>
        <v>0</v>
      </c>
      <c r="P24" s="37">
        <f t="shared" si="1"/>
        <v>0</v>
      </c>
      <c r="Q24" s="37">
        <f t="shared" si="1"/>
        <v>1503181</v>
      </c>
      <c r="R24" s="37">
        <f t="shared" si="1"/>
        <v>1503181</v>
      </c>
      <c r="S24" s="37">
        <f t="shared" si="1"/>
        <v>5375402</v>
      </c>
      <c r="T24" s="37">
        <f t="shared" si="1"/>
        <v>34164893</v>
      </c>
      <c r="U24" s="37">
        <f t="shared" si="1"/>
        <v>12616345</v>
      </c>
      <c r="V24" s="37">
        <f t="shared" si="1"/>
        <v>52156640</v>
      </c>
      <c r="W24" s="37">
        <f t="shared" si="1"/>
        <v>66066275</v>
      </c>
      <c r="X24" s="37">
        <f t="shared" si="1"/>
        <v>98019804</v>
      </c>
      <c r="Y24" s="37">
        <f t="shared" si="1"/>
        <v>-31953529</v>
      </c>
      <c r="Z24" s="38">
        <f>+IF(X24&lt;&gt;0,+(Y24/X24)*100,0)</f>
        <v>-32.59905416664575</v>
      </c>
      <c r="AA24" s="39">
        <f>SUM(AA15:AA23)</f>
        <v>98019804</v>
      </c>
    </row>
    <row r="25" spans="1:27" ht="12.75">
      <c r="A25" s="27" t="s">
        <v>50</v>
      </c>
      <c r="B25" s="28"/>
      <c r="C25" s="29">
        <f aca="true" t="shared" si="2" ref="C25:Y25">+C12+C24</f>
        <v>30286571</v>
      </c>
      <c r="D25" s="29">
        <f>+D12+D24</f>
        <v>0</v>
      </c>
      <c r="E25" s="30">
        <f t="shared" si="2"/>
        <v>87456814</v>
      </c>
      <c r="F25" s="31">
        <f t="shared" si="2"/>
        <v>98019814</v>
      </c>
      <c r="G25" s="31">
        <f t="shared" si="2"/>
        <v>167550368</v>
      </c>
      <c r="H25" s="31">
        <f t="shared" si="2"/>
        <v>0</v>
      </c>
      <c r="I25" s="31">
        <f t="shared" si="2"/>
        <v>0</v>
      </c>
      <c r="J25" s="31">
        <f t="shared" si="2"/>
        <v>167550368</v>
      </c>
      <c r="K25" s="31">
        <f t="shared" si="2"/>
        <v>7894283</v>
      </c>
      <c r="L25" s="31">
        <f t="shared" si="2"/>
        <v>29070399</v>
      </c>
      <c r="M25" s="31">
        <f t="shared" si="2"/>
        <v>-24382132</v>
      </c>
      <c r="N25" s="31">
        <f t="shared" si="2"/>
        <v>12582550</v>
      </c>
      <c r="O25" s="31">
        <f t="shared" si="2"/>
        <v>-13075053</v>
      </c>
      <c r="P25" s="31">
        <f t="shared" si="2"/>
        <v>-262124</v>
      </c>
      <c r="Q25" s="31">
        <f t="shared" si="2"/>
        <v>63369087</v>
      </c>
      <c r="R25" s="31">
        <f t="shared" si="2"/>
        <v>50031910</v>
      </c>
      <c r="S25" s="31">
        <f t="shared" si="2"/>
        <v>-9305543</v>
      </c>
      <c r="T25" s="31">
        <f t="shared" si="2"/>
        <v>-15007014</v>
      </c>
      <c r="U25" s="31">
        <f t="shared" si="2"/>
        <v>27532754</v>
      </c>
      <c r="V25" s="31">
        <f t="shared" si="2"/>
        <v>3220197</v>
      </c>
      <c r="W25" s="31">
        <f t="shared" si="2"/>
        <v>233385025</v>
      </c>
      <c r="X25" s="31">
        <f t="shared" si="2"/>
        <v>98019814</v>
      </c>
      <c r="Y25" s="31">
        <f t="shared" si="2"/>
        <v>135365211</v>
      </c>
      <c r="Z25" s="32">
        <f>+IF(X25&lt;&gt;0,+(Y25/X25)*100,0)</f>
        <v>138.0998447926049</v>
      </c>
      <c r="AA25" s="33">
        <f>+AA12+AA24</f>
        <v>98019814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51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52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53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54</v>
      </c>
      <c r="B30" s="17"/>
      <c r="C30" s="18">
        <v>-918750</v>
      </c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2.75">
      <c r="A31" s="23" t="s">
        <v>55</v>
      </c>
      <c r="B31" s="17"/>
      <c r="C31" s="18">
        <v>-2559535</v>
      </c>
      <c r="D31" s="18"/>
      <c r="E31" s="19"/>
      <c r="F31" s="20"/>
      <c r="G31" s="20">
        <v>3074</v>
      </c>
      <c r="H31" s="20"/>
      <c r="I31" s="20"/>
      <c r="J31" s="20">
        <v>3074</v>
      </c>
      <c r="K31" s="20">
        <v>17933</v>
      </c>
      <c r="L31" s="20"/>
      <c r="M31" s="20"/>
      <c r="N31" s="20">
        <v>17933</v>
      </c>
      <c r="O31" s="20">
        <v>5380</v>
      </c>
      <c r="P31" s="20"/>
      <c r="Q31" s="20">
        <v>14346</v>
      </c>
      <c r="R31" s="20">
        <v>19726</v>
      </c>
      <c r="S31" s="20">
        <v>8966</v>
      </c>
      <c r="T31" s="20">
        <v>690</v>
      </c>
      <c r="U31" s="20">
        <v>3587</v>
      </c>
      <c r="V31" s="20">
        <v>13243</v>
      </c>
      <c r="W31" s="20">
        <v>53976</v>
      </c>
      <c r="X31" s="20"/>
      <c r="Y31" s="20">
        <v>53976</v>
      </c>
      <c r="Z31" s="21"/>
      <c r="AA31" s="22"/>
    </row>
    <row r="32" spans="1:27" ht="12.75">
      <c r="A32" s="23" t="s">
        <v>56</v>
      </c>
      <c r="B32" s="17"/>
      <c r="C32" s="18">
        <v>56620791</v>
      </c>
      <c r="D32" s="18"/>
      <c r="E32" s="19">
        <v>87039000</v>
      </c>
      <c r="F32" s="20">
        <v>-79991</v>
      </c>
      <c r="G32" s="20">
        <v>34539949</v>
      </c>
      <c r="H32" s="20"/>
      <c r="I32" s="20"/>
      <c r="J32" s="20">
        <v>34539949</v>
      </c>
      <c r="K32" s="20">
        <v>9831232</v>
      </c>
      <c r="L32" s="20">
        <v>4656031</v>
      </c>
      <c r="M32" s="20"/>
      <c r="N32" s="20">
        <v>14487263</v>
      </c>
      <c r="O32" s="20">
        <v>-9105204</v>
      </c>
      <c r="P32" s="20">
        <v>-177069</v>
      </c>
      <c r="Q32" s="20">
        <v>25347544</v>
      </c>
      <c r="R32" s="20">
        <v>16065271</v>
      </c>
      <c r="S32" s="20">
        <v>-10545902</v>
      </c>
      <c r="T32" s="20">
        <v>-13912939</v>
      </c>
      <c r="U32" s="20">
        <v>31067092</v>
      </c>
      <c r="V32" s="20">
        <v>6608251</v>
      </c>
      <c r="W32" s="20">
        <v>71700734</v>
      </c>
      <c r="X32" s="20">
        <v>-79991</v>
      </c>
      <c r="Y32" s="20">
        <v>71780725</v>
      </c>
      <c r="Z32" s="21">
        <v>-89736</v>
      </c>
      <c r="AA32" s="22">
        <v>-79991</v>
      </c>
    </row>
    <row r="33" spans="1:27" ht="12.75">
      <c r="A33" s="23" t="s">
        <v>57</v>
      </c>
      <c r="B33" s="17"/>
      <c r="C33" s="18"/>
      <c r="D33" s="18"/>
      <c r="E33" s="19"/>
      <c r="F33" s="20">
        <v>-1500000</v>
      </c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>
        <v>-1500000</v>
      </c>
      <c r="Y33" s="20">
        <v>1500000</v>
      </c>
      <c r="Z33" s="21">
        <v>-100</v>
      </c>
      <c r="AA33" s="22">
        <v>-1500000</v>
      </c>
    </row>
    <row r="34" spans="1:27" ht="12.75">
      <c r="A34" s="27" t="s">
        <v>58</v>
      </c>
      <c r="B34" s="28"/>
      <c r="C34" s="29">
        <f aca="true" t="shared" si="3" ref="C34:Y34">SUM(C29:C33)</f>
        <v>53142506</v>
      </c>
      <c r="D34" s="29">
        <f>SUM(D29:D33)</f>
        <v>0</v>
      </c>
      <c r="E34" s="30">
        <f t="shared" si="3"/>
        <v>87039000</v>
      </c>
      <c r="F34" s="31">
        <f t="shared" si="3"/>
        <v>-1579991</v>
      </c>
      <c r="G34" s="31">
        <f t="shared" si="3"/>
        <v>34543023</v>
      </c>
      <c r="H34" s="31">
        <f t="shared" si="3"/>
        <v>0</v>
      </c>
      <c r="I34" s="31">
        <f t="shared" si="3"/>
        <v>0</v>
      </c>
      <c r="J34" s="31">
        <f t="shared" si="3"/>
        <v>34543023</v>
      </c>
      <c r="K34" s="31">
        <f t="shared" si="3"/>
        <v>9849165</v>
      </c>
      <c r="L34" s="31">
        <f t="shared" si="3"/>
        <v>4656031</v>
      </c>
      <c r="M34" s="31">
        <f t="shared" si="3"/>
        <v>0</v>
      </c>
      <c r="N34" s="31">
        <f t="shared" si="3"/>
        <v>14505196</v>
      </c>
      <c r="O34" s="31">
        <f t="shared" si="3"/>
        <v>-9099824</v>
      </c>
      <c r="P34" s="31">
        <f t="shared" si="3"/>
        <v>-177069</v>
      </c>
      <c r="Q34" s="31">
        <f t="shared" si="3"/>
        <v>25361890</v>
      </c>
      <c r="R34" s="31">
        <f t="shared" si="3"/>
        <v>16084997</v>
      </c>
      <c r="S34" s="31">
        <f t="shared" si="3"/>
        <v>-10536936</v>
      </c>
      <c r="T34" s="31">
        <f t="shared" si="3"/>
        <v>-13912249</v>
      </c>
      <c r="U34" s="31">
        <f t="shared" si="3"/>
        <v>31070679</v>
      </c>
      <c r="V34" s="31">
        <f t="shared" si="3"/>
        <v>6621494</v>
      </c>
      <c r="W34" s="31">
        <f t="shared" si="3"/>
        <v>71754710</v>
      </c>
      <c r="X34" s="31">
        <f t="shared" si="3"/>
        <v>-1579991</v>
      </c>
      <c r="Y34" s="31">
        <f t="shared" si="3"/>
        <v>73334701</v>
      </c>
      <c r="Z34" s="32">
        <f>+IF(X34&lt;&gt;0,+(Y34/X34)*100,0)</f>
        <v>-4641.463210866391</v>
      </c>
      <c r="AA34" s="33">
        <f>SUM(AA29:AA33)</f>
        <v>-1579991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59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60</v>
      </c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2.75">
      <c r="A38" s="23" t="s">
        <v>57</v>
      </c>
      <c r="B38" s="17"/>
      <c r="C38" s="18"/>
      <c r="D38" s="18"/>
      <c r="E38" s="19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1"/>
      <c r="AA38" s="22"/>
    </row>
    <row r="39" spans="1:27" ht="12.75">
      <c r="A39" s="27" t="s">
        <v>61</v>
      </c>
      <c r="B39" s="35"/>
      <c r="C39" s="29">
        <f aca="true" t="shared" si="4" ref="C39:Y39">SUM(C37:C38)</f>
        <v>0</v>
      </c>
      <c r="D39" s="29">
        <f>SUM(D37:D38)</f>
        <v>0</v>
      </c>
      <c r="E39" s="36">
        <f t="shared" si="4"/>
        <v>0</v>
      </c>
      <c r="F39" s="37">
        <f t="shared" si="4"/>
        <v>0</v>
      </c>
      <c r="G39" s="37">
        <f t="shared" si="4"/>
        <v>0</v>
      </c>
      <c r="H39" s="37">
        <f t="shared" si="4"/>
        <v>0</v>
      </c>
      <c r="I39" s="37">
        <f t="shared" si="4"/>
        <v>0</v>
      </c>
      <c r="J39" s="37">
        <f t="shared" si="4"/>
        <v>0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0</v>
      </c>
      <c r="X39" s="37">
        <f t="shared" si="4"/>
        <v>0</v>
      </c>
      <c r="Y39" s="37">
        <f t="shared" si="4"/>
        <v>0</v>
      </c>
      <c r="Z39" s="38">
        <f>+IF(X39&lt;&gt;0,+(Y39/X39)*100,0)</f>
        <v>0</v>
      </c>
      <c r="AA39" s="39">
        <f>SUM(AA37:AA38)</f>
        <v>0</v>
      </c>
    </row>
    <row r="40" spans="1:27" ht="12.75">
      <c r="A40" s="27" t="s">
        <v>62</v>
      </c>
      <c r="B40" s="28"/>
      <c r="C40" s="29">
        <f aca="true" t="shared" si="5" ref="C40:Y40">+C34+C39</f>
        <v>53142506</v>
      </c>
      <c r="D40" s="29">
        <f>+D34+D39</f>
        <v>0</v>
      </c>
      <c r="E40" s="30">
        <f t="shared" si="5"/>
        <v>87039000</v>
      </c>
      <c r="F40" s="31">
        <f t="shared" si="5"/>
        <v>-1579991</v>
      </c>
      <c r="G40" s="31">
        <f t="shared" si="5"/>
        <v>34543023</v>
      </c>
      <c r="H40" s="31">
        <f t="shared" si="5"/>
        <v>0</v>
      </c>
      <c r="I40" s="31">
        <f t="shared" si="5"/>
        <v>0</v>
      </c>
      <c r="J40" s="31">
        <f t="shared" si="5"/>
        <v>34543023</v>
      </c>
      <c r="K40" s="31">
        <f t="shared" si="5"/>
        <v>9849165</v>
      </c>
      <c r="L40" s="31">
        <f t="shared" si="5"/>
        <v>4656031</v>
      </c>
      <c r="M40" s="31">
        <f t="shared" si="5"/>
        <v>0</v>
      </c>
      <c r="N40" s="31">
        <f t="shared" si="5"/>
        <v>14505196</v>
      </c>
      <c r="O40" s="31">
        <f t="shared" si="5"/>
        <v>-9099824</v>
      </c>
      <c r="P40" s="31">
        <f t="shared" si="5"/>
        <v>-177069</v>
      </c>
      <c r="Q40" s="31">
        <f t="shared" si="5"/>
        <v>25361890</v>
      </c>
      <c r="R40" s="31">
        <f t="shared" si="5"/>
        <v>16084997</v>
      </c>
      <c r="S40" s="31">
        <f t="shared" si="5"/>
        <v>-10536936</v>
      </c>
      <c r="T40" s="31">
        <f t="shared" si="5"/>
        <v>-13912249</v>
      </c>
      <c r="U40" s="31">
        <f t="shared" si="5"/>
        <v>31070679</v>
      </c>
      <c r="V40" s="31">
        <f t="shared" si="5"/>
        <v>6621494</v>
      </c>
      <c r="W40" s="31">
        <f t="shared" si="5"/>
        <v>71754710</v>
      </c>
      <c r="X40" s="31">
        <f t="shared" si="5"/>
        <v>-1579991</v>
      </c>
      <c r="Y40" s="31">
        <f t="shared" si="5"/>
        <v>73334701</v>
      </c>
      <c r="Z40" s="32">
        <f>+IF(X40&lt;&gt;0,+(Y40/X40)*100,0)</f>
        <v>-4641.463210866391</v>
      </c>
      <c r="AA40" s="33">
        <f>+AA34+AA39</f>
        <v>-1579991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-22855935</v>
      </c>
      <c r="D42" s="43">
        <f>+D25-D40</f>
        <v>0</v>
      </c>
      <c r="E42" s="44">
        <f t="shared" si="6"/>
        <v>417814</v>
      </c>
      <c r="F42" s="45">
        <f t="shared" si="6"/>
        <v>99599805</v>
      </c>
      <c r="G42" s="45">
        <f t="shared" si="6"/>
        <v>133007345</v>
      </c>
      <c r="H42" s="45">
        <f t="shared" si="6"/>
        <v>0</v>
      </c>
      <c r="I42" s="45">
        <f t="shared" si="6"/>
        <v>0</v>
      </c>
      <c r="J42" s="45">
        <f t="shared" si="6"/>
        <v>133007345</v>
      </c>
      <c r="K42" s="45">
        <f t="shared" si="6"/>
        <v>-1954882</v>
      </c>
      <c r="L42" s="45">
        <f t="shared" si="6"/>
        <v>24414368</v>
      </c>
      <c r="M42" s="45">
        <f t="shared" si="6"/>
        <v>-24382132</v>
      </c>
      <c r="N42" s="45">
        <f t="shared" si="6"/>
        <v>-1922646</v>
      </c>
      <c r="O42" s="45">
        <f t="shared" si="6"/>
        <v>-3975229</v>
      </c>
      <c r="P42" s="45">
        <f t="shared" si="6"/>
        <v>-85055</v>
      </c>
      <c r="Q42" s="45">
        <f t="shared" si="6"/>
        <v>38007197</v>
      </c>
      <c r="R42" s="45">
        <f t="shared" si="6"/>
        <v>33946913</v>
      </c>
      <c r="S42" s="45">
        <f t="shared" si="6"/>
        <v>1231393</v>
      </c>
      <c r="T42" s="45">
        <f t="shared" si="6"/>
        <v>-1094765</v>
      </c>
      <c r="U42" s="45">
        <f t="shared" si="6"/>
        <v>-3537925</v>
      </c>
      <c r="V42" s="45">
        <f t="shared" si="6"/>
        <v>-3401297</v>
      </c>
      <c r="W42" s="45">
        <f t="shared" si="6"/>
        <v>161630315</v>
      </c>
      <c r="X42" s="45">
        <f t="shared" si="6"/>
        <v>99599805</v>
      </c>
      <c r="Y42" s="45">
        <f t="shared" si="6"/>
        <v>62030510</v>
      </c>
      <c r="Z42" s="46">
        <f>+IF(X42&lt;&gt;0,+(Y42/X42)*100,0)</f>
        <v>62.27975044730258</v>
      </c>
      <c r="AA42" s="47">
        <f>+AA25-AA40</f>
        <v>99599805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-23173</v>
      </c>
      <c r="D45" s="18"/>
      <c r="E45" s="19">
        <v>45772001</v>
      </c>
      <c r="F45" s="20">
        <v>61023222</v>
      </c>
      <c r="G45" s="20">
        <v>-1278</v>
      </c>
      <c r="H45" s="20"/>
      <c r="I45" s="20"/>
      <c r="J45" s="20">
        <v>-1278</v>
      </c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>
        <v>-1278</v>
      </c>
      <c r="X45" s="20">
        <v>61023222</v>
      </c>
      <c r="Y45" s="20">
        <v>-61024500</v>
      </c>
      <c r="Z45" s="48">
        <v>-100</v>
      </c>
      <c r="AA45" s="22">
        <v>61023222</v>
      </c>
    </row>
    <row r="46" spans="1:27" ht="12.7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2.75">
      <c r="A47" s="23"/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68</v>
      </c>
      <c r="B48" s="50" t="s">
        <v>64</v>
      </c>
      <c r="C48" s="51">
        <f aca="true" t="shared" si="7" ref="C48:Y48">SUM(C45:C47)</f>
        <v>-23173</v>
      </c>
      <c r="D48" s="51">
        <f>SUM(D45:D47)</f>
        <v>0</v>
      </c>
      <c r="E48" s="52">
        <f t="shared" si="7"/>
        <v>45772001</v>
      </c>
      <c r="F48" s="53">
        <f t="shared" si="7"/>
        <v>61023222</v>
      </c>
      <c r="G48" s="53">
        <f t="shared" si="7"/>
        <v>-1278</v>
      </c>
      <c r="H48" s="53">
        <f t="shared" si="7"/>
        <v>0</v>
      </c>
      <c r="I48" s="53">
        <f t="shared" si="7"/>
        <v>0</v>
      </c>
      <c r="J48" s="53">
        <f t="shared" si="7"/>
        <v>-1278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-1278</v>
      </c>
      <c r="X48" s="53">
        <f t="shared" si="7"/>
        <v>61023222</v>
      </c>
      <c r="Y48" s="53">
        <f t="shared" si="7"/>
        <v>-61024500</v>
      </c>
      <c r="Z48" s="54">
        <f>+IF(X48&lt;&gt;0,+(Y48/X48)*100,0)</f>
        <v>-100.00209428469707</v>
      </c>
      <c r="AA48" s="55">
        <f>SUM(AA45:AA47)</f>
        <v>61023222</v>
      </c>
    </row>
    <row r="49" spans="1:27" ht="12.75">
      <c r="A49" s="56" t="s">
        <v>123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124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125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7" t="s">
        <v>95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126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1175201</v>
      </c>
      <c r="D6" s="18"/>
      <c r="E6" s="19"/>
      <c r="F6" s="20">
        <v>2941429</v>
      </c>
      <c r="G6" s="20">
        <v>2100324</v>
      </c>
      <c r="H6" s="20">
        <v>-3766735</v>
      </c>
      <c r="I6" s="20">
        <v>650154</v>
      </c>
      <c r="J6" s="20">
        <v>-1016257</v>
      </c>
      <c r="K6" s="20">
        <v>-3146507</v>
      </c>
      <c r="L6" s="20">
        <v>-2340533</v>
      </c>
      <c r="M6" s="20">
        <v>-5405996</v>
      </c>
      <c r="N6" s="20">
        <v>-10893036</v>
      </c>
      <c r="O6" s="20">
        <v>-1393118</v>
      </c>
      <c r="P6" s="20">
        <v>1957051</v>
      </c>
      <c r="Q6" s="20">
        <v>31494039</v>
      </c>
      <c r="R6" s="20">
        <v>32057972</v>
      </c>
      <c r="S6" s="20">
        <v>-7440735</v>
      </c>
      <c r="T6" s="20">
        <v>-10467202</v>
      </c>
      <c r="U6" s="20">
        <v>-17296607</v>
      </c>
      <c r="V6" s="20">
        <v>-35204544</v>
      </c>
      <c r="W6" s="20">
        <v>-15055865</v>
      </c>
      <c r="X6" s="20">
        <v>2941429</v>
      </c>
      <c r="Y6" s="20">
        <v>-17997294</v>
      </c>
      <c r="Z6" s="21">
        <v>-611.86</v>
      </c>
      <c r="AA6" s="22">
        <v>2941429</v>
      </c>
    </row>
    <row r="7" spans="1:27" ht="12.75">
      <c r="A7" s="23" t="s">
        <v>34</v>
      </c>
      <c r="B7" s="17"/>
      <c r="C7" s="18">
        <v>1895274</v>
      </c>
      <c r="D7" s="18"/>
      <c r="E7" s="19"/>
      <c r="F7" s="20">
        <v>3819095</v>
      </c>
      <c r="G7" s="20">
        <v>25038740</v>
      </c>
      <c r="H7" s="20">
        <v>-7748348</v>
      </c>
      <c r="I7" s="20">
        <v>19597347</v>
      </c>
      <c r="J7" s="20">
        <v>36887739</v>
      </c>
      <c r="K7" s="20">
        <v>-5925742</v>
      </c>
      <c r="L7" s="20">
        <v>8226867</v>
      </c>
      <c r="M7" s="20">
        <v>25325165</v>
      </c>
      <c r="N7" s="20">
        <v>27626290</v>
      </c>
      <c r="O7" s="20">
        <v>-7000000</v>
      </c>
      <c r="P7" s="20">
        <v>-1890999</v>
      </c>
      <c r="Q7" s="20">
        <v>-1500000</v>
      </c>
      <c r="R7" s="20">
        <v>-10390999</v>
      </c>
      <c r="S7" s="20"/>
      <c r="T7" s="20">
        <v>52309</v>
      </c>
      <c r="U7" s="20">
        <v>2907818</v>
      </c>
      <c r="V7" s="20">
        <v>2960127</v>
      </c>
      <c r="W7" s="20">
        <v>57083157</v>
      </c>
      <c r="X7" s="20">
        <v>3819095</v>
      </c>
      <c r="Y7" s="20">
        <v>53264062</v>
      </c>
      <c r="Z7" s="21">
        <v>1394.68</v>
      </c>
      <c r="AA7" s="22">
        <v>3819095</v>
      </c>
    </row>
    <row r="8" spans="1:27" ht="12.75">
      <c r="A8" s="23" t="s">
        <v>35</v>
      </c>
      <c r="B8" s="17"/>
      <c r="C8" s="18">
        <v>28254451</v>
      </c>
      <c r="D8" s="18"/>
      <c r="E8" s="19">
        <v>3873474</v>
      </c>
      <c r="F8" s="20">
        <v>12662519</v>
      </c>
      <c r="G8" s="20">
        <v>3170894</v>
      </c>
      <c r="H8" s="20">
        <v>3056508</v>
      </c>
      <c r="I8" s="20">
        <v>34104309</v>
      </c>
      <c r="J8" s="20">
        <v>40331711</v>
      </c>
      <c r="K8" s="20">
        <v>-255388</v>
      </c>
      <c r="L8" s="20">
        <v>38168636</v>
      </c>
      <c r="M8" s="20">
        <v>-1577372</v>
      </c>
      <c r="N8" s="20">
        <v>36335876</v>
      </c>
      <c r="O8" s="20">
        <v>2755179</v>
      </c>
      <c r="P8" s="20">
        <v>3316801</v>
      </c>
      <c r="Q8" s="20">
        <v>-1768998</v>
      </c>
      <c r="R8" s="20">
        <v>4302982</v>
      </c>
      <c r="S8" s="20">
        <v>3592206</v>
      </c>
      <c r="T8" s="20">
        <v>-1278403</v>
      </c>
      <c r="U8" s="20">
        <v>2036342</v>
      </c>
      <c r="V8" s="20">
        <v>4350145</v>
      </c>
      <c r="W8" s="20">
        <v>85320714</v>
      </c>
      <c r="X8" s="20">
        <v>12662519</v>
      </c>
      <c r="Y8" s="20">
        <v>72658195</v>
      </c>
      <c r="Z8" s="21">
        <v>573.81</v>
      </c>
      <c r="AA8" s="22">
        <v>12662519</v>
      </c>
    </row>
    <row r="9" spans="1:27" ht="12.75">
      <c r="A9" s="23" t="s">
        <v>36</v>
      </c>
      <c r="B9" s="17"/>
      <c r="C9" s="18">
        <v>82538253</v>
      </c>
      <c r="D9" s="18"/>
      <c r="E9" s="19"/>
      <c r="F9" s="20"/>
      <c r="G9" s="20">
        <v>436658</v>
      </c>
      <c r="H9" s="20">
        <v>1519976</v>
      </c>
      <c r="I9" s="20">
        <v>86014167</v>
      </c>
      <c r="J9" s="20">
        <v>87970801</v>
      </c>
      <c r="K9" s="20">
        <v>747052</v>
      </c>
      <c r="L9" s="20">
        <v>87814072</v>
      </c>
      <c r="M9" s="20">
        <v>795965</v>
      </c>
      <c r="N9" s="20">
        <v>89357089</v>
      </c>
      <c r="O9" s="20">
        <v>825185</v>
      </c>
      <c r="P9" s="20">
        <v>557358</v>
      </c>
      <c r="Q9" s="20">
        <v>1320386</v>
      </c>
      <c r="R9" s="20">
        <v>2702929</v>
      </c>
      <c r="S9" s="20">
        <v>331493</v>
      </c>
      <c r="T9" s="20">
        <v>836533</v>
      </c>
      <c r="U9" s="20">
        <v>1129531</v>
      </c>
      <c r="V9" s="20">
        <v>2297557</v>
      </c>
      <c r="W9" s="20">
        <v>182328376</v>
      </c>
      <c r="X9" s="20"/>
      <c r="Y9" s="20">
        <v>182328376</v>
      </c>
      <c r="Z9" s="21"/>
      <c r="AA9" s="22"/>
    </row>
    <row r="10" spans="1:27" ht="12.7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2.75">
      <c r="A11" s="23" t="s">
        <v>38</v>
      </c>
      <c r="B11" s="17"/>
      <c r="C11" s="18">
        <v>95884</v>
      </c>
      <c r="D11" s="18"/>
      <c r="E11" s="19"/>
      <c r="F11" s="20">
        <v>135897</v>
      </c>
      <c r="G11" s="20">
        <v>-3600</v>
      </c>
      <c r="H11" s="20"/>
      <c r="I11" s="20">
        <v>92284</v>
      </c>
      <c r="J11" s="20">
        <v>88684</v>
      </c>
      <c r="K11" s="20"/>
      <c r="L11" s="20">
        <v>92284</v>
      </c>
      <c r="M11" s="20"/>
      <c r="N11" s="20">
        <v>92284</v>
      </c>
      <c r="O11" s="20"/>
      <c r="P11" s="20"/>
      <c r="Q11" s="20"/>
      <c r="R11" s="20"/>
      <c r="S11" s="20"/>
      <c r="T11" s="20">
        <v>24347</v>
      </c>
      <c r="U11" s="20">
        <v>28300</v>
      </c>
      <c r="V11" s="20">
        <v>52647</v>
      </c>
      <c r="W11" s="20">
        <v>233615</v>
      </c>
      <c r="X11" s="20">
        <v>135897</v>
      </c>
      <c r="Y11" s="20">
        <v>97718</v>
      </c>
      <c r="Z11" s="21">
        <v>71.91</v>
      </c>
      <c r="AA11" s="22">
        <v>135897</v>
      </c>
    </row>
    <row r="12" spans="1:27" ht="12.75">
      <c r="A12" s="27" t="s">
        <v>39</v>
      </c>
      <c r="B12" s="28"/>
      <c r="C12" s="29">
        <f aca="true" t="shared" si="0" ref="C12:Y12">SUM(C6:C11)</f>
        <v>113959063</v>
      </c>
      <c r="D12" s="29">
        <f>SUM(D6:D11)</f>
        <v>0</v>
      </c>
      <c r="E12" s="30">
        <f t="shared" si="0"/>
        <v>3873474</v>
      </c>
      <c r="F12" s="31">
        <f t="shared" si="0"/>
        <v>19558940</v>
      </c>
      <c r="G12" s="31">
        <f t="shared" si="0"/>
        <v>30743016</v>
      </c>
      <c r="H12" s="31">
        <f t="shared" si="0"/>
        <v>-6938599</v>
      </c>
      <c r="I12" s="31">
        <f t="shared" si="0"/>
        <v>140458261</v>
      </c>
      <c r="J12" s="31">
        <f t="shared" si="0"/>
        <v>164262678</v>
      </c>
      <c r="K12" s="31">
        <f t="shared" si="0"/>
        <v>-8580585</v>
      </c>
      <c r="L12" s="31">
        <f t="shared" si="0"/>
        <v>131961326</v>
      </c>
      <c r="M12" s="31">
        <f t="shared" si="0"/>
        <v>19137762</v>
      </c>
      <c r="N12" s="31">
        <f t="shared" si="0"/>
        <v>142518503</v>
      </c>
      <c r="O12" s="31">
        <f t="shared" si="0"/>
        <v>-4812754</v>
      </c>
      <c r="P12" s="31">
        <f t="shared" si="0"/>
        <v>3940211</v>
      </c>
      <c r="Q12" s="31">
        <f t="shared" si="0"/>
        <v>29545427</v>
      </c>
      <c r="R12" s="31">
        <f t="shared" si="0"/>
        <v>28672884</v>
      </c>
      <c r="S12" s="31">
        <f t="shared" si="0"/>
        <v>-3517036</v>
      </c>
      <c r="T12" s="31">
        <f t="shared" si="0"/>
        <v>-10832416</v>
      </c>
      <c r="U12" s="31">
        <f t="shared" si="0"/>
        <v>-11194616</v>
      </c>
      <c r="V12" s="31">
        <f t="shared" si="0"/>
        <v>-25544068</v>
      </c>
      <c r="W12" s="31">
        <f t="shared" si="0"/>
        <v>309909997</v>
      </c>
      <c r="X12" s="31">
        <f t="shared" si="0"/>
        <v>19558940</v>
      </c>
      <c r="Y12" s="31">
        <f t="shared" si="0"/>
        <v>290351057</v>
      </c>
      <c r="Z12" s="32">
        <f>+IF(X12&lt;&gt;0,+(Y12/X12)*100,0)</f>
        <v>1484.4928048248014</v>
      </c>
      <c r="AA12" s="33">
        <f>SUM(AA6:AA11)</f>
        <v>19558940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2.7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2.75">
      <c r="A17" s="23" t="s">
        <v>43</v>
      </c>
      <c r="B17" s="17"/>
      <c r="C17" s="18">
        <v>16600000</v>
      </c>
      <c r="D17" s="18"/>
      <c r="E17" s="19"/>
      <c r="F17" s="20">
        <v>16600000</v>
      </c>
      <c r="G17" s="20"/>
      <c r="H17" s="20"/>
      <c r="I17" s="20">
        <v>10996786</v>
      </c>
      <c r="J17" s="20">
        <v>10996786</v>
      </c>
      <c r="K17" s="20"/>
      <c r="L17" s="20">
        <v>16600000</v>
      </c>
      <c r="M17" s="20"/>
      <c r="N17" s="20">
        <v>16600000</v>
      </c>
      <c r="O17" s="20"/>
      <c r="P17" s="20"/>
      <c r="Q17" s="20"/>
      <c r="R17" s="20"/>
      <c r="S17" s="20"/>
      <c r="T17" s="20"/>
      <c r="U17" s="20"/>
      <c r="V17" s="20"/>
      <c r="W17" s="20">
        <v>27596786</v>
      </c>
      <c r="X17" s="20">
        <v>16600000</v>
      </c>
      <c r="Y17" s="20">
        <v>10996786</v>
      </c>
      <c r="Z17" s="21">
        <v>66.25</v>
      </c>
      <c r="AA17" s="22">
        <v>16600000</v>
      </c>
    </row>
    <row r="18" spans="1:27" ht="12.7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>
        <v>310355304</v>
      </c>
      <c r="D19" s="18"/>
      <c r="E19" s="19">
        <v>35344651</v>
      </c>
      <c r="F19" s="20">
        <v>391544410</v>
      </c>
      <c r="G19" s="20">
        <v>248915</v>
      </c>
      <c r="H19" s="20">
        <v>5603231</v>
      </c>
      <c r="I19" s="20">
        <v>320255062</v>
      </c>
      <c r="J19" s="20">
        <v>326107208</v>
      </c>
      <c r="K19" s="20">
        <v>2035303</v>
      </c>
      <c r="L19" s="20">
        <v>297667874</v>
      </c>
      <c r="M19" s="20">
        <v>1942868</v>
      </c>
      <c r="N19" s="20">
        <v>301646045</v>
      </c>
      <c r="O19" s="20">
        <v>1038336</v>
      </c>
      <c r="P19" s="20">
        <v>268902</v>
      </c>
      <c r="Q19" s="20">
        <v>4969325</v>
      </c>
      <c r="R19" s="20">
        <v>6276563</v>
      </c>
      <c r="S19" s="20">
        <v>1100000</v>
      </c>
      <c r="T19" s="20">
        <v>3144033</v>
      </c>
      <c r="U19" s="20">
        <v>4576046</v>
      </c>
      <c r="V19" s="20">
        <v>8820079</v>
      </c>
      <c r="W19" s="20">
        <v>642849895</v>
      </c>
      <c r="X19" s="20">
        <v>391544410</v>
      </c>
      <c r="Y19" s="20">
        <v>251305485</v>
      </c>
      <c r="Z19" s="21">
        <v>64.18</v>
      </c>
      <c r="AA19" s="22">
        <v>391544410</v>
      </c>
    </row>
    <row r="20" spans="1:27" ht="12.75">
      <c r="A20" s="23"/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46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2.75">
      <c r="A22" s="23" t="s">
        <v>47</v>
      </c>
      <c r="B22" s="17"/>
      <c r="C22" s="18">
        <v>40111</v>
      </c>
      <c r="D22" s="18"/>
      <c r="E22" s="19"/>
      <c r="F22" s="20">
        <v>111092</v>
      </c>
      <c r="G22" s="20"/>
      <c r="H22" s="20"/>
      <c r="I22" s="20">
        <v>40111</v>
      </c>
      <c r="J22" s="20">
        <v>40111</v>
      </c>
      <c r="K22" s="20"/>
      <c r="L22" s="20">
        <v>40111</v>
      </c>
      <c r="M22" s="20"/>
      <c r="N22" s="20">
        <v>40111</v>
      </c>
      <c r="O22" s="20"/>
      <c r="P22" s="20"/>
      <c r="Q22" s="20"/>
      <c r="R22" s="20"/>
      <c r="S22" s="20"/>
      <c r="T22" s="20"/>
      <c r="U22" s="20"/>
      <c r="V22" s="20"/>
      <c r="W22" s="20">
        <v>80222</v>
      </c>
      <c r="X22" s="20">
        <v>111092</v>
      </c>
      <c r="Y22" s="20">
        <v>-30870</v>
      </c>
      <c r="Z22" s="21">
        <v>-27.79</v>
      </c>
      <c r="AA22" s="22">
        <v>111092</v>
      </c>
    </row>
    <row r="23" spans="1:27" ht="12.75">
      <c r="A23" s="23" t="s">
        <v>48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2.75">
      <c r="A24" s="27" t="s">
        <v>49</v>
      </c>
      <c r="B24" s="35"/>
      <c r="C24" s="29">
        <f aca="true" t="shared" si="1" ref="C24:Y24">SUM(C15:C23)</f>
        <v>326995415</v>
      </c>
      <c r="D24" s="29">
        <f>SUM(D15:D23)</f>
        <v>0</v>
      </c>
      <c r="E24" s="36">
        <f t="shared" si="1"/>
        <v>35344651</v>
      </c>
      <c r="F24" s="37">
        <f t="shared" si="1"/>
        <v>408255502</v>
      </c>
      <c r="G24" s="37">
        <f t="shared" si="1"/>
        <v>248915</v>
      </c>
      <c r="H24" s="37">
        <f t="shared" si="1"/>
        <v>5603231</v>
      </c>
      <c r="I24" s="37">
        <f t="shared" si="1"/>
        <v>331291959</v>
      </c>
      <c r="J24" s="37">
        <f t="shared" si="1"/>
        <v>337144105</v>
      </c>
      <c r="K24" s="37">
        <f t="shared" si="1"/>
        <v>2035303</v>
      </c>
      <c r="L24" s="37">
        <f t="shared" si="1"/>
        <v>314307985</v>
      </c>
      <c r="M24" s="37">
        <f t="shared" si="1"/>
        <v>1942868</v>
      </c>
      <c r="N24" s="37">
        <f t="shared" si="1"/>
        <v>318286156</v>
      </c>
      <c r="O24" s="37">
        <f t="shared" si="1"/>
        <v>1038336</v>
      </c>
      <c r="P24" s="37">
        <f t="shared" si="1"/>
        <v>268902</v>
      </c>
      <c r="Q24" s="37">
        <f t="shared" si="1"/>
        <v>4969325</v>
      </c>
      <c r="R24" s="37">
        <f t="shared" si="1"/>
        <v>6276563</v>
      </c>
      <c r="S24" s="37">
        <f t="shared" si="1"/>
        <v>1100000</v>
      </c>
      <c r="T24" s="37">
        <f t="shared" si="1"/>
        <v>3144033</v>
      </c>
      <c r="U24" s="37">
        <f t="shared" si="1"/>
        <v>4576046</v>
      </c>
      <c r="V24" s="37">
        <f t="shared" si="1"/>
        <v>8820079</v>
      </c>
      <c r="W24" s="37">
        <f t="shared" si="1"/>
        <v>670526903</v>
      </c>
      <c r="X24" s="37">
        <f t="shared" si="1"/>
        <v>408255502</v>
      </c>
      <c r="Y24" s="37">
        <f t="shared" si="1"/>
        <v>262271401</v>
      </c>
      <c r="Z24" s="38">
        <f>+IF(X24&lt;&gt;0,+(Y24/X24)*100,0)</f>
        <v>64.24197584972168</v>
      </c>
      <c r="AA24" s="39">
        <f>SUM(AA15:AA23)</f>
        <v>408255502</v>
      </c>
    </row>
    <row r="25" spans="1:27" ht="12.75">
      <c r="A25" s="27" t="s">
        <v>50</v>
      </c>
      <c r="B25" s="28"/>
      <c r="C25" s="29">
        <f aca="true" t="shared" si="2" ref="C25:Y25">+C12+C24</f>
        <v>440954478</v>
      </c>
      <c r="D25" s="29">
        <f>+D12+D24</f>
        <v>0</v>
      </c>
      <c r="E25" s="30">
        <f t="shared" si="2"/>
        <v>39218125</v>
      </c>
      <c r="F25" s="31">
        <f t="shared" si="2"/>
        <v>427814442</v>
      </c>
      <c r="G25" s="31">
        <f t="shared" si="2"/>
        <v>30991931</v>
      </c>
      <c r="H25" s="31">
        <f t="shared" si="2"/>
        <v>-1335368</v>
      </c>
      <c r="I25" s="31">
        <f t="shared" si="2"/>
        <v>471750220</v>
      </c>
      <c r="J25" s="31">
        <f t="shared" si="2"/>
        <v>501406783</v>
      </c>
      <c r="K25" s="31">
        <f t="shared" si="2"/>
        <v>-6545282</v>
      </c>
      <c r="L25" s="31">
        <f t="shared" si="2"/>
        <v>446269311</v>
      </c>
      <c r="M25" s="31">
        <f t="shared" si="2"/>
        <v>21080630</v>
      </c>
      <c r="N25" s="31">
        <f t="shared" si="2"/>
        <v>460804659</v>
      </c>
      <c r="O25" s="31">
        <f t="shared" si="2"/>
        <v>-3774418</v>
      </c>
      <c r="P25" s="31">
        <f t="shared" si="2"/>
        <v>4209113</v>
      </c>
      <c r="Q25" s="31">
        <f t="shared" si="2"/>
        <v>34514752</v>
      </c>
      <c r="R25" s="31">
        <f t="shared" si="2"/>
        <v>34949447</v>
      </c>
      <c r="S25" s="31">
        <f t="shared" si="2"/>
        <v>-2417036</v>
      </c>
      <c r="T25" s="31">
        <f t="shared" si="2"/>
        <v>-7688383</v>
      </c>
      <c r="U25" s="31">
        <f t="shared" si="2"/>
        <v>-6618570</v>
      </c>
      <c r="V25" s="31">
        <f t="shared" si="2"/>
        <v>-16723989</v>
      </c>
      <c r="W25" s="31">
        <f t="shared" si="2"/>
        <v>980436900</v>
      </c>
      <c r="X25" s="31">
        <f t="shared" si="2"/>
        <v>427814442</v>
      </c>
      <c r="Y25" s="31">
        <f t="shared" si="2"/>
        <v>552622458</v>
      </c>
      <c r="Z25" s="32">
        <f>+IF(X25&lt;&gt;0,+(Y25/X25)*100,0)</f>
        <v>129.17339943376666</v>
      </c>
      <c r="AA25" s="33">
        <f>+AA12+AA24</f>
        <v>427814442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51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52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53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54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2.75">
      <c r="A31" s="23" t="s">
        <v>55</v>
      </c>
      <c r="B31" s="17"/>
      <c r="C31" s="18">
        <v>220860</v>
      </c>
      <c r="D31" s="18"/>
      <c r="E31" s="19"/>
      <c r="F31" s="20">
        <v>219116</v>
      </c>
      <c r="G31" s="20"/>
      <c r="H31" s="20">
        <v>-2837</v>
      </c>
      <c r="I31" s="20">
        <v>213854</v>
      </c>
      <c r="J31" s="20">
        <v>211017</v>
      </c>
      <c r="K31" s="20"/>
      <c r="L31" s="20">
        <v>213854</v>
      </c>
      <c r="M31" s="20"/>
      <c r="N31" s="20">
        <v>213854</v>
      </c>
      <c r="O31" s="20">
        <v>-3007</v>
      </c>
      <c r="P31" s="20"/>
      <c r="Q31" s="20"/>
      <c r="R31" s="20">
        <v>-3007</v>
      </c>
      <c r="S31" s="20"/>
      <c r="T31" s="20"/>
      <c r="U31" s="20"/>
      <c r="V31" s="20"/>
      <c r="W31" s="20">
        <v>421864</v>
      </c>
      <c r="X31" s="20">
        <v>219116</v>
      </c>
      <c r="Y31" s="20">
        <v>202748</v>
      </c>
      <c r="Z31" s="21">
        <v>92.53</v>
      </c>
      <c r="AA31" s="22">
        <v>219116</v>
      </c>
    </row>
    <row r="32" spans="1:27" ht="12.75">
      <c r="A32" s="23" t="s">
        <v>56</v>
      </c>
      <c r="B32" s="17"/>
      <c r="C32" s="18">
        <v>92012462</v>
      </c>
      <c r="D32" s="18"/>
      <c r="E32" s="19"/>
      <c r="F32" s="20">
        <v>15212811</v>
      </c>
      <c r="G32" s="20">
        <v>933064</v>
      </c>
      <c r="H32" s="20">
        <v>-6654092</v>
      </c>
      <c r="I32" s="20">
        <v>95650789</v>
      </c>
      <c r="J32" s="20">
        <v>89929761</v>
      </c>
      <c r="K32" s="20">
        <v>-2729893</v>
      </c>
      <c r="L32" s="20">
        <v>90674839</v>
      </c>
      <c r="M32" s="20">
        <v>800961</v>
      </c>
      <c r="N32" s="20">
        <v>88745907</v>
      </c>
      <c r="O32" s="20">
        <v>-323162</v>
      </c>
      <c r="P32" s="20">
        <v>5805447</v>
      </c>
      <c r="Q32" s="20">
        <v>14595895</v>
      </c>
      <c r="R32" s="20">
        <v>20078180</v>
      </c>
      <c r="S32" s="20">
        <v>-1256914</v>
      </c>
      <c r="T32" s="20">
        <v>-3760906</v>
      </c>
      <c r="U32" s="20">
        <v>-4499552</v>
      </c>
      <c r="V32" s="20">
        <v>-9517372</v>
      </c>
      <c r="W32" s="20">
        <v>189236476</v>
      </c>
      <c r="X32" s="20">
        <v>15212811</v>
      </c>
      <c r="Y32" s="20">
        <v>174023665</v>
      </c>
      <c r="Z32" s="21">
        <v>1143.93</v>
      </c>
      <c r="AA32" s="22">
        <v>15212811</v>
      </c>
    </row>
    <row r="33" spans="1:27" ht="12.75">
      <c r="A33" s="23" t="s">
        <v>57</v>
      </c>
      <c r="B33" s="17"/>
      <c r="C33" s="18">
        <v>16396903</v>
      </c>
      <c r="D33" s="18"/>
      <c r="E33" s="19"/>
      <c r="F33" s="20">
        <v>109477754</v>
      </c>
      <c r="G33" s="20"/>
      <c r="H33" s="20"/>
      <c r="I33" s="20">
        <v>16396903</v>
      </c>
      <c r="J33" s="20">
        <v>16396903</v>
      </c>
      <c r="K33" s="20"/>
      <c r="L33" s="20">
        <v>16396903</v>
      </c>
      <c r="M33" s="20"/>
      <c r="N33" s="20">
        <v>16396903</v>
      </c>
      <c r="O33" s="20"/>
      <c r="P33" s="20"/>
      <c r="Q33" s="20"/>
      <c r="R33" s="20"/>
      <c r="S33" s="20"/>
      <c r="T33" s="20"/>
      <c r="U33" s="20"/>
      <c r="V33" s="20"/>
      <c r="W33" s="20">
        <v>32793806</v>
      </c>
      <c r="X33" s="20">
        <v>109477754</v>
      </c>
      <c r="Y33" s="20">
        <v>-76683948</v>
      </c>
      <c r="Z33" s="21">
        <v>-70.05</v>
      </c>
      <c r="AA33" s="22">
        <v>109477754</v>
      </c>
    </row>
    <row r="34" spans="1:27" ht="12.75">
      <c r="A34" s="27" t="s">
        <v>58</v>
      </c>
      <c r="B34" s="28"/>
      <c r="C34" s="29">
        <f aca="true" t="shared" si="3" ref="C34:Y34">SUM(C29:C33)</f>
        <v>108630225</v>
      </c>
      <c r="D34" s="29">
        <f>SUM(D29:D33)</f>
        <v>0</v>
      </c>
      <c r="E34" s="30">
        <f t="shared" si="3"/>
        <v>0</v>
      </c>
      <c r="F34" s="31">
        <f t="shared" si="3"/>
        <v>124909681</v>
      </c>
      <c r="G34" s="31">
        <f t="shared" si="3"/>
        <v>933064</v>
      </c>
      <c r="H34" s="31">
        <f t="shared" si="3"/>
        <v>-6656929</v>
      </c>
      <c r="I34" s="31">
        <f t="shared" si="3"/>
        <v>112261546</v>
      </c>
      <c r="J34" s="31">
        <f t="shared" si="3"/>
        <v>106537681</v>
      </c>
      <c r="K34" s="31">
        <f t="shared" si="3"/>
        <v>-2729893</v>
      </c>
      <c r="L34" s="31">
        <f t="shared" si="3"/>
        <v>107285596</v>
      </c>
      <c r="M34" s="31">
        <f t="shared" si="3"/>
        <v>800961</v>
      </c>
      <c r="N34" s="31">
        <f t="shared" si="3"/>
        <v>105356664</v>
      </c>
      <c r="O34" s="31">
        <f t="shared" si="3"/>
        <v>-326169</v>
      </c>
      <c r="P34" s="31">
        <f t="shared" si="3"/>
        <v>5805447</v>
      </c>
      <c r="Q34" s="31">
        <f t="shared" si="3"/>
        <v>14595895</v>
      </c>
      <c r="R34" s="31">
        <f t="shared" si="3"/>
        <v>20075173</v>
      </c>
      <c r="S34" s="31">
        <f t="shared" si="3"/>
        <v>-1256914</v>
      </c>
      <c r="T34" s="31">
        <f t="shared" si="3"/>
        <v>-3760906</v>
      </c>
      <c r="U34" s="31">
        <f t="shared" si="3"/>
        <v>-4499552</v>
      </c>
      <c r="V34" s="31">
        <f t="shared" si="3"/>
        <v>-9517372</v>
      </c>
      <c r="W34" s="31">
        <f t="shared" si="3"/>
        <v>222452146</v>
      </c>
      <c r="X34" s="31">
        <f t="shared" si="3"/>
        <v>124909681</v>
      </c>
      <c r="Y34" s="31">
        <f t="shared" si="3"/>
        <v>97542465</v>
      </c>
      <c r="Z34" s="32">
        <f>+IF(X34&lt;&gt;0,+(Y34/X34)*100,0)</f>
        <v>78.09039637207944</v>
      </c>
      <c r="AA34" s="33">
        <f>SUM(AA29:AA33)</f>
        <v>124909681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59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60</v>
      </c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2.75">
      <c r="A38" s="23" t="s">
        <v>57</v>
      </c>
      <c r="B38" s="17"/>
      <c r="C38" s="18">
        <v>61800</v>
      </c>
      <c r="D38" s="18"/>
      <c r="E38" s="19"/>
      <c r="F38" s="20"/>
      <c r="G38" s="20"/>
      <c r="H38" s="20">
        <v>34925</v>
      </c>
      <c r="I38" s="20">
        <v>96725</v>
      </c>
      <c r="J38" s="20">
        <v>131650</v>
      </c>
      <c r="K38" s="20">
        <v>1219700</v>
      </c>
      <c r="L38" s="20">
        <v>1316425</v>
      </c>
      <c r="M38" s="20"/>
      <c r="N38" s="20">
        <v>2536125</v>
      </c>
      <c r="O38" s="20"/>
      <c r="P38" s="20"/>
      <c r="Q38" s="20"/>
      <c r="R38" s="20"/>
      <c r="S38" s="20"/>
      <c r="T38" s="20"/>
      <c r="U38" s="20"/>
      <c r="V38" s="20"/>
      <c r="W38" s="20">
        <v>2667775</v>
      </c>
      <c r="X38" s="20"/>
      <c r="Y38" s="20">
        <v>2667775</v>
      </c>
      <c r="Z38" s="21"/>
      <c r="AA38" s="22"/>
    </row>
    <row r="39" spans="1:27" ht="12.75">
      <c r="A39" s="27" t="s">
        <v>61</v>
      </c>
      <c r="B39" s="35"/>
      <c r="C39" s="29">
        <f aca="true" t="shared" si="4" ref="C39:Y39">SUM(C37:C38)</f>
        <v>61800</v>
      </c>
      <c r="D39" s="29">
        <f>SUM(D37:D38)</f>
        <v>0</v>
      </c>
      <c r="E39" s="36">
        <f t="shared" si="4"/>
        <v>0</v>
      </c>
      <c r="F39" s="37">
        <f t="shared" si="4"/>
        <v>0</v>
      </c>
      <c r="G39" s="37">
        <f t="shared" si="4"/>
        <v>0</v>
      </c>
      <c r="H39" s="37">
        <f t="shared" si="4"/>
        <v>34925</v>
      </c>
      <c r="I39" s="37">
        <f t="shared" si="4"/>
        <v>96725</v>
      </c>
      <c r="J39" s="37">
        <f t="shared" si="4"/>
        <v>131650</v>
      </c>
      <c r="K39" s="37">
        <f t="shared" si="4"/>
        <v>1219700</v>
      </c>
      <c r="L39" s="37">
        <f t="shared" si="4"/>
        <v>1316425</v>
      </c>
      <c r="M39" s="37">
        <f t="shared" si="4"/>
        <v>0</v>
      </c>
      <c r="N39" s="37">
        <f t="shared" si="4"/>
        <v>2536125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2667775</v>
      </c>
      <c r="X39" s="37">
        <f t="shared" si="4"/>
        <v>0</v>
      </c>
      <c r="Y39" s="37">
        <f t="shared" si="4"/>
        <v>2667775</v>
      </c>
      <c r="Z39" s="38">
        <f>+IF(X39&lt;&gt;0,+(Y39/X39)*100,0)</f>
        <v>0</v>
      </c>
      <c r="AA39" s="39">
        <f>SUM(AA37:AA38)</f>
        <v>0</v>
      </c>
    </row>
    <row r="40" spans="1:27" ht="12.75">
      <c r="A40" s="27" t="s">
        <v>62</v>
      </c>
      <c r="B40" s="28"/>
      <c r="C40" s="29">
        <f aca="true" t="shared" si="5" ref="C40:Y40">+C34+C39</f>
        <v>108692025</v>
      </c>
      <c r="D40" s="29">
        <f>+D34+D39</f>
        <v>0</v>
      </c>
      <c r="E40" s="30">
        <f t="shared" si="5"/>
        <v>0</v>
      </c>
      <c r="F40" s="31">
        <f t="shared" si="5"/>
        <v>124909681</v>
      </c>
      <c r="G40" s="31">
        <f t="shared" si="5"/>
        <v>933064</v>
      </c>
      <c r="H40" s="31">
        <f t="shared" si="5"/>
        <v>-6622004</v>
      </c>
      <c r="I40" s="31">
        <f t="shared" si="5"/>
        <v>112358271</v>
      </c>
      <c r="J40" s="31">
        <f t="shared" si="5"/>
        <v>106669331</v>
      </c>
      <c r="K40" s="31">
        <f t="shared" si="5"/>
        <v>-1510193</v>
      </c>
      <c r="L40" s="31">
        <f t="shared" si="5"/>
        <v>108602021</v>
      </c>
      <c r="M40" s="31">
        <f t="shared" si="5"/>
        <v>800961</v>
      </c>
      <c r="N40" s="31">
        <f t="shared" si="5"/>
        <v>107892789</v>
      </c>
      <c r="O40" s="31">
        <f t="shared" si="5"/>
        <v>-326169</v>
      </c>
      <c r="P40" s="31">
        <f t="shared" si="5"/>
        <v>5805447</v>
      </c>
      <c r="Q40" s="31">
        <f t="shared" si="5"/>
        <v>14595895</v>
      </c>
      <c r="R40" s="31">
        <f t="shared" si="5"/>
        <v>20075173</v>
      </c>
      <c r="S40" s="31">
        <f t="shared" si="5"/>
        <v>-1256914</v>
      </c>
      <c r="T40" s="31">
        <f t="shared" si="5"/>
        <v>-3760906</v>
      </c>
      <c r="U40" s="31">
        <f t="shared" si="5"/>
        <v>-4499552</v>
      </c>
      <c r="V40" s="31">
        <f t="shared" si="5"/>
        <v>-9517372</v>
      </c>
      <c r="W40" s="31">
        <f t="shared" si="5"/>
        <v>225119921</v>
      </c>
      <c r="X40" s="31">
        <f t="shared" si="5"/>
        <v>124909681</v>
      </c>
      <c r="Y40" s="31">
        <f t="shared" si="5"/>
        <v>100210240</v>
      </c>
      <c r="Z40" s="32">
        <f>+IF(X40&lt;&gt;0,+(Y40/X40)*100,0)</f>
        <v>80.2261595720511</v>
      </c>
      <c r="AA40" s="33">
        <f>+AA34+AA39</f>
        <v>124909681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332262453</v>
      </c>
      <c r="D42" s="43">
        <f>+D25-D40</f>
        <v>0</v>
      </c>
      <c r="E42" s="44">
        <f t="shared" si="6"/>
        <v>39218125</v>
      </c>
      <c r="F42" s="45">
        <f t="shared" si="6"/>
        <v>302904761</v>
      </c>
      <c r="G42" s="45">
        <f t="shared" si="6"/>
        <v>30058867</v>
      </c>
      <c r="H42" s="45">
        <f t="shared" si="6"/>
        <v>5286636</v>
      </c>
      <c r="I42" s="45">
        <f t="shared" si="6"/>
        <v>359391949</v>
      </c>
      <c r="J42" s="45">
        <f t="shared" si="6"/>
        <v>394737452</v>
      </c>
      <c r="K42" s="45">
        <f t="shared" si="6"/>
        <v>-5035089</v>
      </c>
      <c r="L42" s="45">
        <f t="shared" si="6"/>
        <v>337667290</v>
      </c>
      <c r="M42" s="45">
        <f t="shared" si="6"/>
        <v>20279669</v>
      </c>
      <c r="N42" s="45">
        <f t="shared" si="6"/>
        <v>352911870</v>
      </c>
      <c r="O42" s="45">
        <f t="shared" si="6"/>
        <v>-3448249</v>
      </c>
      <c r="P42" s="45">
        <f t="shared" si="6"/>
        <v>-1596334</v>
      </c>
      <c r="Q42" s="45">
        <f t="shared" si="6"/>
        <v>19918857</v>
      </c>
      <c r="R42" s="45">
        <f t="shared" si="6"/>
        <v>14874274</v>
      </c>
      <c r="S42" s="45">
        <f t="shared" si="6"/>
        <v>-1160122</v>
      </c>
      <c r="T42" s="45">
        <f t="shared" si="6"/>
        <v>-3927477</v>
      </c>
      <c r="U42" s="45">
        <f t="shared" si="6"/>
        <v>-2119018</v>
      </c>
      <c r="V42" s="45">
        <f t="shared" si="6"/>
        <v>-7206617</v>
      </c>
      <c r="W42" s="45">
        <f t="shared" si="6"/>
        <v>755316979</v>
      </c>
      <c r="X42" s="45">
        <f t="shared" si="6"/>
        <v>302904761</v>
      </c>
      <c r="Y42" s="45">
        <f t="shared" si="6"/>
        <v>452412218</v>
      </c>
      <c r="Z42" s="46">
        <f>+IF(X42&lt;&gt;0,+(Y42/X42)*100,0)</f>
        <v>149.3579092340513</v>
      </c>
      <c r="AA42" s="47">
        <f>+AA25-AA40</f>
        <v>302904761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274158924</v>
      </c>
      <c r="D45" s="18"/>
      <c r="E45" s="19"/>
      <c r="F45" s="20">
        <v>179343648</v>
      </c>
      <c r="G45" s="20"/>
      <c r="H45" s="20"/>
      <c r="I45" s="20">
        <v>326085399</v>
      </c>
      <c r="J45" s="20">
        <v>326085399</v>
      </c>
      <c r="K45" s="20"/>
      <c r="L45" s="20">
        <v>332096360</v>
      </c>
      <c r="M45" s="20"/>
      <c r="N45" s="20">
        <v>332096360</v>
      </c>
      <c r="O45" s="20"/>
      <c r="P45" s="20">
        <v>1</v>
      </c>
      <c r="Q45" s="20">
        <v>-1</v>
      </c>
      <c r="R45" s="20"/>
      <c r="S45" s="20">
        <v>3</v>
      </c>
      <c r="T45" s="20">
        <v>7</v>
      </c>
      <c r="U45" s="20"/>
      <c r="V45" s="20">
        <v>10</v>
      </c>
      <c r="W45" s="20">
        <v>658181769</v>
      </c>
      <c r="X45" s="20">
        <v>179343648</v>
      </c>
      <c r="Y45" s="20">
        <v>478838121</v>
      </c>
      <c r="Z45" s="48">
        <v>266.99</v>
      </c>
      <c r="AA45" s="22">
        <v>179343648</v>
      </c>
    </row>
    <row r="46" spans="1:27" ht="12.75">
      <c r="A46" s="23" t="s">
        <v>67</v>
      </c>
      <c r="B46" s="17"/>
      <c r="C46" s="18">
        <v>100348</v>
      </c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2.75">
      <c r="A47" s="23"/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68</v>
      </c>
      <c r="B48" s="50" t="s">
        <v>64</v>
      </c>
      <c r="C48" s="51">
        <f aca="true" t="shared" si="7" ref="C48:Y48">SUM(C45:C47)</f>
        <v>274259272</v>
      </c>
      <c r="D48" s="51">
        <f>SUM(D45:D47)</f>
        <v>0</v>
      </c>
      <c r="E48" s="52">
        <f t="shared" si="7"/>
        <v>0</v>
      </c>
      <c r="F48" s="53">
        <f t="shared" si="7"/>
        <v>179343648</v>
      </c>
      <c r="G48" s="53">
        <f t="shared" si="7"/>
        <v>0</v>
      </c>
      <c r="H48" s="53">
        <f t="shared" si="7"/>
        <v>0</v>
      </c>
      <c r="I48" s="53">
        <f t="shared" si="7"/>
        <v>326085399</v>
      </c>
      <c r="J48" s="53">
        <f t="shared" si="7"/>
        <v>326085399</v>
      </c>
      <c r="K48" s="53">
        <f t="shared" si="7"/>
        <v>0</v>
      </c>
      <c r="L48" s="53">
        <f t="shared" si="7"/>
        <v>332096360</v>
      </c>
      <c r="M48" s="53">
        <f t="shared" si="7"/>
        <v>0</v>
      </c>
      <c r="N48" s="53">
        <f t="shared" si="7"/>
        <v>332096360</v>
      </c>
      <c r="O48" s="53">
        <f t="shared" si="7"/>
        <v>0</v>
      </c>
      <c r="P48" s="53">
        <f t="shared" si="7"/>
        <v>1</v>
      </c>
      <c r="Q48" s="53">
        <f t="shared" si="7"/>
        <v>-1</v>
      </c>
      <c r="R48" s="53">
        <f t="shared" si="7"/>
        <v>0</v>
      </c>
      <c r="S48" s="53">
        <f t="shared" si="7"/>
        <v>3</v>
      </c>
      <c r="T48" s="53">
        <f t="shared" si="7"/>
        <v>7</v>
      </c>
      <c r="U48" s="53">
        <f t="shared" si="7"/>
        <v>0</v>
      </c>
      <c r="V48" s="53">
        <f t="shared" si="7"/>
        <v>10</v>
      </c>
      <c r="W48" s="53">
        <f t="shared" si="7"/>
        <v>658181769</v>
      </c>
      <c r="X48" s="53">
        <f t="shared" si="7"/>
        <v>179343648</v>
      </c>
      <c r="Y48" s="53">
        <f t="shared" si="7"/>
        <v>478838121</v>
      </c>
      <c r="Z48" s="54">
        <f>+IF(X48&lt;&gt;0,+(Y48/X48)*100,0)</f>
        <v>266.9947479823763</v>
      </c>
      <c r="AA48" s="55">
        <f>SUM(AA45:AA47)</f>
        <v>179343648</v>
      </c>
    </row>
    <row r="49" spans="1:27" ht="12.75">
      <c r="A49" s="56" t="s">
        <v>123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124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125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7" t="s">
        <v>69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126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-24609616</v>
      </c>
      <c r="D6" s="18"/>
      <c r="E6" s="19">
        <v>38473423</v>
      </c>
      <c r="F6" s="20">
        <v>106283209</v>
      </c>
      <c r="G6" s="20">
        <v>33665982</v>
      </c>
      <c r="H6" s="20">
        <v>-8356021</v>
      </c>
      <c r="I6" s="20">
        <v>-8342612</v>
      </c>
      <c r="J6" s="20">
        <v>16967349</v>
      </c>
      <c r="K6" s="20">
        <v>-15186282</v>
      </c>
      <c r="L6" s="20">
        <v>-14973708</v>
      </c>
      <c r="M6" s="20">
        <v>48690422</v>
      </c>
      <c r="N6" s="20">
        <v>18530432</v>
      </c>
      <c r="O6" s="20">
        <v>-8939208</v>
      </c>
      <c r="P6" s="20">
        <v>-30903092</v>
      </c>
      <c r="Q6" s="20">
        <v>25475185</v>
      </c>
      <c r="R6" s="20">
        <v>-14367115</v>
      </c>
      <c r="S6" s="20">
        <v>-2271608</v>
      </c>
      <c r="T6" s="20">
        <v>-21178128</v>
      </c>
      <c r="U6" s="20">
        <v>80109524</v>
      </c>
      <c r="V6" s="20">
        <v>56659788</v>
      </c>
      <c r="W6" s="20">
        <v>77790454</v>
      </c>
      <c r="X6" s="20">
        <v>106283209</v>
      </c>
      <c r="Y6" s="20">
        <v>-28492755</v>
      </c>
      <c r="Z6" s="21">
        <v>-26.81</v>
      </c>
      <c r="AA6" s="22">
        <v>106283209</v>
      </c>
    </row>
    <row r="7" spans="1:27" ht="12.75">
      <c r="A7" s="23" t="s">
        <v>34</v>
      </c>
      <c r="B7" s="17"/>
      <c r="C7" s="18">
        <v>28884517</v>
      </c>
      <c r="D7" s="18"/>
      <c r="E7" s="19">
        <v>123158152</v>
      </c>
      <c r="F7" s="20">
        <v>148407999</v>
      </c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>
        <v>246316298</v>
      </c>
      <c r="V7" s="20">
        <v>246316298</v>
      </c>
      <c r="W7" s="20">
        <v>246316298</v>
      </c>
      <c r="X7" s="20">
        <v>148407999</v>
      </c>
      <c r="Y7" s="20">
        <v>97908299</v>
      </c>
      <c r="Z7" s="21">
        <v>65.97</v>
      </c>
      <c r="AA7" s="22">
        <v>148407999</v>
      </c>
    </row>
    <row r="8" spans="1:27" ht="12.75">
      <c r="A8" s="23" t="s">
        <v>35</v>
      </c>
      <c r="B8" s="17"/>
      <c r="C8" s="18">
        <v>-4712568</v>
      </c>
      <c r="D8" s="18"/>
      <c r="E8" s="19">
        <v>56850584</v>
      </c>
      <c r="F8" s="20">
        <v>55074888</v>
      </c>
      <c r="G8" s="20">
        <v>24266301</v>
      </c>
      <c r="H8" s="20">
        <v>-1754205</v>
      </c>
      <c r="I8" s="20">
        <v>-10626025</v>
      </c>
      <c r="J8" s="20">
        <v>11886071</v>
      </c>
      <c r="K8" s="20">
        <v>-6974433</v>
      </c>
      <c r="L8" s="20">
        <v>-252186</v>
      </c>
      <c r="M8" s="20">
        <v>1333755</v>
      </c>
      <c r="N8" s="20">
        <v>-5892864</v>
      </c>
      <c r="O8" s="20">
        <v>390900</v>
      </c>
      <c r="P8" s="20">
        <v>1056546</v>
      </c>
      <c r="Q8" s="20">
        <v>1017507</v>
      </c>
      <c r="R8" s="20">
        <v>2464953</v>
      </c>
      <c r="S8" s="20">
        <v>3791648</v>
      </c>
      <c r="T8" s="20">
        <v>498492</v>
      </c>
      <c r="U8" s="20">
        <v>114624566</v>
      </c>
      <c r="V8" s="20">
        <v>118914706</v>
      </c>
      <c r="W8" s="20">
        <v>127372866</v>
      </c>
      <c r="X8" s="20">
        <v>55074888</v>
      </c>
      <c r="Y8" s="20">
        <v>72297978</v>
      </c>
      <c r="Z8" s="21">
        <v>131.27</v>
      </c>
      <c r="AA8" s="22">
        <v>55074888</v>
      </c>
    </row>
    <row r="9" spans="1:27" ht="12.75">
      <c r="A9" s="23" t="s">
        <v>36</v>
      </c>
      <c r="B9" s="17"/>
      <c r="C9" s="18">
        <v>605623</v>
      </c>
      <c r="D9" s="18"/>
      <c r="E9" s="19">
        <v>10466799</v>
      </c>
      <c r="F9" s="20">
        <v>19700008</v>
      </c>
      <c r="G9" s="20">
        <v>-897036</v>
      </c>
      <c r="H9" s="20">
        <v>-1694891</v>
      </c>
      <c r="I9" s="20">
        <v>4858215</v>
      </c>
      <c r="J9" s="20">
        <v>2266288</v>
      </c>
      <c r="K9" s="20">
        <v>1467338</v>
      </c>
      <c r="L9" s="20">
        <v>928215</v>
      </c>
      <c r="M9" s="20">
        <v>157956</v>
      </c>
      <c r="N9" s="20">
        <v>2553509</v>
      </c>
      <c r="O9" s="20">
        <v>1570368</v>
      </c>
      <c r="P9" s="20">
        <v>1328480</v>
      </c>
      <c r="Q9" s="20">
        <v>1121854</v>
      </c>
      <c r="R9" s="20">
        <v>4020702</v>
      </c>
      <c r="S9" s="20">
        <v>-5202012</v>
      </c>
      <c r="T9" s="20">
        <v>1562795</v>
      </c>
      <c r="U9" s="20">
        <v>25672308</v>
      </c>
      <c r="V9" s="20">
        <v>22033091</v>
      </c>
      <c r="W9" s="20">
        <v>30873590</v>
      </c>
      <c r="X9" s="20">
        <v>19700008</v>
      </c>
      <c r="Y9" s="20">
        <v>11173582</v>
      </c>
      <c r="Z9" s="21">
        <v>56.72</v>
      </c>
      <c r="AA9" s="22">
        <v>19700008</v>
      </c>
    </row>
    <row r="10" spans="1:27" ht="12.7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>
        <v>69012</v>
      </c>
      <c r="V10" s="24">
        <v>69012</v>
      </c>
      <c r="W10" s="24">
        <v>69012</v>
      </c>
      <c r="X10" s="20"/>
      <c r="Y10" s="24">
        <v>69012</v>
      </c>
      <c r="Z10" s="25"/>
      <c r="AA10" s="26"/>
    </row>
    <row r="11" spans="1:27" ht="12.75">
      <c r="A11" s="23" t="s">
        <v>38</v>
      </c>
      <c r="B11" s="17"/>
      <c r="C11" s="18"/>
      <c r="D11" s="18"/>
      <c r="E11" s="19"/>
      <c r="F11" s="20">
        <v>8854988</v>
      </c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>
        <v>8854988</v>
      </c>
      <c r="Y11" s="20">
        <v>-8854988</v>
      </c>
      <c r="Z11" s="21">
        <v>-100</v>
      </c>
      <c r="AA11" s="22">
        <v>8854988</v>
      </c>
    </row>
    <row r="12" spans="1:27" ht="12.75">
      <c r="A12" s="27" t="s">
        <v>39</v>
      </c>
      <c r="B12" s="28"/>
      <c r="C12" s="29">
        <f aca="true" t="shared" si="0" ref="C12:Y12">SUM(C6:C11)</f>
        <v>167956</v>
      </c>
      <c r="D12" s="29">
        <f>SUM(D6:D11)</f>
        <v>0</v>
      </c>
      <c r="E12" s="30">
        <f t="shared" si="0"/>
        <v>228948958</v>
      </c>
      <c r="F12" s="31">
        <f t="shared" si="0"/>
        <v>338321092</v>
      </c>
      <c r="G12" s="31">
        <f t="shared" si="0"/>
        <v>57035247</v>
      </c>
      <c r="H12" s="31">
        <f t="shared" si="0"/>
        <v>-11805117</v>
      </c>
      <c r="I12" s="31">
        <f t="shared" si="0"/>
        <v>-14110422</v>
      </c>
      <c r="J12" s="31">
        <f t="shared" si="0"/>
        <v>31119708</v>
      </c>
      <c r="K12" s="31">
        <f t="shared" si="0"/>
        <v>-20693377</v>
      </c>
      <c r="L12" s="31">
        <f t="shared" si="0"/>
        <v>-14297679</v>
      </c>
      <c r="M12" s="31">
        <f t="shared" si="0"/>
        <v>50182133</v>
      </c>
      <c r="N12" s="31">
        <f t="shared" si="0"/>
        <v>15191077</v>
      </c>
      <c r="O12" s="31">
        <f t="shared" si="0"/>
        <v>-6977940</v>
      </c>
      <c r="P12" s="31">
        <f t="shared" si="0"/>
        <v>-28518066</v>
      </c>
      <c r="Q12" s="31">
        <f t="shared" si="0"/>
        <v>27614546</v>
      </c>
      <c r="R12" s="31">
        <f t="shared" si="0"/>
        <v>-7881460</v>
      </c>
      <c r="S12" s="31">
        <f t="shared" si="0"/>
        <v>-3681972</v>
      </c>
      <c r="T12" s="31">
        <f t="shared" si="0"/>
        <v>-19116841</v>
      </c>
      <c r="U12" s="31">
        <f t="shared" si="0"/>
        <v>466791708</v>
      </c>
      <c r="V12" s="31">
        <f t="shared" si="0"/>
        <v>443992895</v>
      </c>
      <c r="W12" s="31">
        <f t="shared" si="0"/>
        <v>482422220</v>
      </c>
      <c r="X12" s="31">
        <f t="shared" si="0"/>
        <v>338321092</v>
      </c>
      <c r="Y12" s="31">
        <f t="shared" si="0"/>
        <v>144101128</v>
      </c>
      <c r="Z12" s="32">
        <f>+IF(X12&lt;&gt;0,+(Y12/X12)*100,0)</f>
        <v>42.593007473503896</v>
      </c>
      <c r="AA12" s="33">
        <f>SUM(AA6:AA11)</f>
        <v>338321092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2.7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2.75">
      <c r="A17" s="23" t="s">
        <v>43</v>
      </c>
      <c r="B17" s="17"/>
      <c r="C17" s="18">
        <v>-225152</v>
      </c>
      <c r="D17" s="18"/>
      <c r="E17" s="19">
        <v>24864661</v>
      </c>
      <c r="F17" s="20">
        <v>8979704</v>
      </c>
      <c r="G17" s="20"/>
      <c r="H17" s="20"/>
      <c r="I17" s="20"/>
      <c r="J17" s="20"/>
      <c r="K17" s="20"/>
      <c r="L17" s="20"/>
      <c r="M17" s="20">
        <v>-297490</v>
      </c>
      <c r="N17" s="20">
        <v>-297490</v>
      </c>
      <c r="O17" s="20">
        <v>-50119</v>
      </c>
      <c r="P17" s="20">
        <v>-32361</v>
      </c>
      <c r="Q17" s="20"/>
      <c r="R17" s="20">
        <v>-82480</v>
      </c>
      <c r="S17" s="20">
        <v>-68070</v>
      </c>
      <c r="T17" s="20">
        <v>-34593</v>
      </c>
      <c r="U17" s="20">
        <v>50876103</v>
      </c>
      <c r="V17" s="20">
        <v>50773440</v>
      </c>
      <c r="W17" s="20">
        <v>50393470</v>
      </c>
      <c r="X17" s="20">
        <v>8979704</v>
      </c>
      <c r="Y17" s="20">
        <v>41413766</v>
      </c>
      <c r="Z17" s="21">
        <v>461.19</v>
      </c>
      <c r="AA17" s="22">
        <v>8979704</v>
      </c>
    </row>
    <row r="18" spans="1:27" ht="12.7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>
        <v>-16925130</v>
      </c>
      <c r="D19" s="18"/>
      <c r="E19" s="19">
        <v>745699423</v>
      </c>
      <c r="F19" s="20">
        <v>695583284</v>
      </c>
      <c r="G19" s="20"/>
      <c r="H19" s="20">
        <v>2971313</v>
      </c>
      <c r="I19" s="20">
        <v>1361978</v>
      </c>
      <c r="J19" s="20">
        <v>4333291</v>
      </c>
      <c r="K19" s="20">
        <v>2564743</v>
      </c>
      <c r="L19" s="20">
        <v>1399252</v>
      </c>
      <c r="M19" s="20">
        <v>-17836826</v>
      </c>
      <c r="N19" s="20">
        <v>-13872831</v>
      </c>
      <c r="O19" s="20">
        <v>-923157</v>
      </c>
      <c r="P19" s="20">
        <v>-7033559</v>
      </c>
      <c r="Q19" s="20">
        <v>2568019</v>
      </c>
      <c r="R19" s="20">
        <v>-5388697</v>
      </c>
      <c r="S19" s="20">
        <v>-5940828</v>
      </c>
      <c r="T19" s="20">
        <v>-522614</v>
      </c>
      <c r="U19" s="20">
        <v>1482155750</v>
      </c>
      <c r="V19" s="20">
        <v>1475692308</v>
      </c>
      <c r="W19" s="20">
        <v>1460764071</v>
      </c>
      <c r="X19" s="20">
        <v>695583284</v>
      </c>
      <c r="Y19" s="20">
        <v>765180787</v>
      </c>
      <c r="Z19" s="21">
        <v>110.01</v>
      </c>
      <c r="AA19" s="22">
        <v>695583284</v>
      </c>
    </row>
    <row r="20" spans="1:27" ht="12.75">
      <c r="A20" s="23"/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46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2.75">
      <c r="A22" s="23" t="s">
        <v>47</v>
      </c>
      <c r="B22" s="17"/>
      <c r="C22" s="18">
        <v>8180</v>
      </c>
      <c r="D22" s="18"/>
      <c r="E22" s="19">
        <v>4218219</v>
      </c>
      <c r="F22" s="20">
        <v>1076081</v>
      </c>
      <c r="G22" s="20"/>
      <c r="H22" s="20"/>
      <c r="I22" s="20"/>
      <c r="J22" s="20"/>
      <c r="K22" s="20"/>
      <c r="L22" s="20"/>
      <c r="M22" s="20">
        <v>-328702</v>
      </c>
      <c r="N22" s="20">
        <v>-328702</v>
      </c>
      <c r="O22" s="20">
        <v>-55378</v>
      </c>
      <c r="P22" s="20">
        <v>-51170</v>
      </c>
      <c r="Q22" s="20"/>
      <c r="R22" s="20">
        <v>-106548</v>
      </c>
      <c r="S22" s="20">
        <v>-49695</v>
      </c>
      <c r="T22" s="20">
        <v>-25255</v>
      </c>
      <c r="U22" s="20">
        <v>9466386</v>
      </c>
      <c r="V22" s="20">
        <v>9391436</v>
      </c>
      <c r="W22" s="20">
        <v>8956186</v>
      </c>
      <c r="X22" s="20">
        <v>1076081</v>
      </c>
      <c r="Y22" s="20">
        <v>7880105</v>
      </c>
      <c r="Z22" s="21">
        <v>732.3</v>
      </c>
      <c r="AA22" s="22">
        <v>1076081</v>
      </c>
    </row>
    <row r="23" spans="1:27" ht="12.75">
      <c r="A23" s="23" t="s">
        <v>48</v>
      </c>
      <c r="B23" s="17"/>
      <c r="C23" s="18"/>
      <c r="D23" s="18"/>
      <c r="E23" s="19">
        <v>261011</v>
      </c>
      <c r="F23" s="20">
        <v>261011</v>
      </c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>
        <v>522022</v>
      </c>
      <c r="V23" s="24">
        <v>522022</v>
      </c>
      <c r="W23" s="24">
        <v>522022</v>
      </c>
      <c r="X23" s="20">
        <v>261011</v>
      </c>
      <c r="Y23" s="24">
        <v>261011</v>
      </c>
      <c r="Z23" s="25">
        <v>100</v>
      </c>
      <c r="AA23" s="26">
        <v>261011</v>
      </c>
    </row>
    <row r="24" spans="1:27" ht="12.75">
      <c r="A24" s="27" t="s">
        <v>49</v>
      </c>
      <c r="B24" s="35"/>
      <c r="C24" s="29">
        <f aca="true" t="shared" si="1" ref="C24:Y24">SUM(C15:C23)</f>
        <v>-17142102</v>
      </c>
      <c r="D24" s="29">
        <f>SUM(D15:D23)</f>
        <v>0</v>
      </c>
      <c r="E24" s="36">
        <f t="shared" si="1"/>
        <v>775043314</v>
      </c>
      <c r="F24" s="37">
        <f t="shared" si="1"/>
        <v>705900080</v>
      </c>
      <c r="G24" s="37">
        <f t="shared" si="1"/>
        <v>0</v>
      </c>
      <c r="H24" s="37">
        <f t="shared" si="1"/>
        <v>2971313</v>
      </c>
      <c r="I24" s="37">
        <f t="shared" si="1"/>
        <v>1361978</v>
      </c>
      <c r="J24" s="37">
        <f t="shared" si="1"/>
        <v>4333291</v>
      </c>
      <c r="K24" s="37">
        <f t="shared" si="1"/>
        <v>2564743</v>
      </c>
      <c r="L24" s="37">
        <f t="shared" si="1"/>
        <v>1399252</v>
      </c>
      <c r="M24" s="37">
        <f t="shared" si="1"/>
        <v>-18463018</v>
      </c>
      <c r="N24" s="37">
        <f t="shared" si="1"/>
        <v>-14499023</v>
      </c>
      <c r="O24" s="37">
        <f t="shared" si="1"/>
        <v>-1028654</v>
      </c>
      <c r="P24" s="37">
        <f t="shared" si="1"/>
        <v>-7117090</v>
      </c>
      <c r="Q24" s="37">
        <f t="shared" si="1"/>
        <v>2568019</v>
      </c>
      <c r="R24" s="37">
        <f t="shared" si="1"/>
        <v>-5577725</v>
      </c>
      <c r="S24" s="37">
        <f t="shared" si="1"/>
        <v>-6058593</v>
      </c>
      <c r="T24" s="37">
        <f t="shared" si="1"/>
        <v>-582462</v>
      </c>
      <c r="U24" s="37">
        <f t="shared" si="1"/>
        <v>1543020261</v>
      </c>
      <c r="V24" s="37">
        <f t="shared" si="1"/>
        <v>1536379206</v>
      </c>
      <c r="W24" s="37">
        <f t="shared" si="1"/>
        <v>1520635749</v>
      </c>
      <c r="X24" s="37">
        <f t="shared" si="1"/>
        <v>705900080</v>
      </c>
      <c r="Y24" s="37">
        <f t="shared" si="1"/>
        <v>814735669</v>
      </c>
      <c r="Z24" s="38">
        <f>+IF(X24&lt;&gt;0,+(Y24/X24)*100,0)</f>
        <v>115.41798791126358</v>
      </c>
      <c r="AA24" s="39">
        <f>SUM(AA15:AA23)</f>
        <v>705900080</v>
      </c>
    </row>
    <row r="25" spans="1:27" ht="12.75">
      <c r="A25" s="27" t="s">
        <v>50</v>
      </c>
      <c r="B25" s="28"/>
      <c r="C25" s="29">
        <f aca="true" t="shared" si="2" ref="C25:Y25">+C12+C24</f>
        <v>-16974146</v>
      </c>
      <c r="D25" s="29">
        <f>+D12+D24</f>
        <v>0</v>
      </c>
      <c r="E25" s="30">
        <f t="shared" si="2"/>
        <v>1003992272</v>
      </c>
      <c r="F25" s="31">
        <f t="shared" si="2"/>
        <v>1044221172</v>
      </c>
      <c r="G25" s="31">
        <f t="shared" si="2"/>
        <v>57035247</v>
      </c>
      <c r="H25" s="31">
        <f t="shared" si="2"/>
        <v>-8833804</v>
      </c>
      <c r="I25" s="31">
        <f t="shared" si="2"/>
        <v>-12748444</v>
      </c>
      <c r="J25" s="31">
        <f t="shared" si="2"/>
        <v>35452999</v>
      </c>
      <c r="K25" s="31">
        <f t="shared" si="2"/>
        <v>-18128634</v>
      </c>
      <c r="L25" s="31">
        <f t="shared" si="2"/>
        <v>-12898427</v>
      </c>
      <c r="M25" s="31">
        <f t="shared" si="2"/>
        <v>31719115</v>
      </c>
      <c r="N25" s="31">
        <f t="shared" si="2"/>
        <v>692054</v>
      </c>
      <c r="O25" s="31">
        <f t="shared" si="2"/>
        <v>-8006594</v>
      </c>
      <c r="P25" s="31">
        <f t="shared" si="2"/>
        <v>-35635156</v>
      </c>
      <c r="Q25" s="31">
        <f t="shared" si="2"/>
        <v>30182565</v>
      </c>
      <c r="R25" s="31">
        <f t="shared" si="2"/>
        <v>-13459185</v>
      </c>
      <c r="S25" s="31">
        <f t="shared" si="2"/>
        <v>-9740565</v>
      </c>
      <c r="T25" s="31">
        <f t="shared" si="2"/>
        <v>-19699303</v>
      </c>
      <c r="U25" s="31">
        <f t="shared" si="2"/>
        <v>2009811969</v>
      </c>
      <c r="V25" s="31">
        <f t="shared" si="2"/>
        <v>1980372101</v>
      </c>
      <c r="W25" s="31">
        <f t="shared" si="2"/>
        <v>2003057969</v>
      </c>
      <c r="X25" s="31">
        <f t="shared" si="2"/>
        <v>1044221172</v>
      </c>
      <c r="Y25" s="31">
        <f t="shared" si="2"/>
        <v>958836797</v>
      </c>
      <c r="Z25" s="32">
        <f>+IF(X25&lt;&gt;0,+(Y25/X25)*100,0)</f>
        <v>91.823152289044</v>
      </c>
      <c r="AA25" s="33">
        <f>+AA12+AA24</f>
        <v>1044221172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51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52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53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54</v>
      </c>
      <c r="B30" s="17"/>
      <c r="C30" s="18">
        <v>-795292</v>
      </c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>
        <v>-873716</v>
      </c>
      <c r="Q30" s="20"/>
      <c r="R30" s="20">
        <v>-873716</v>
      </c>
      <c r="S30" s="20"/>
      <c r="T30" s="20"/>
      <c r="U30" s="20">
        <v>4037752</v>
      </c>
      <c r="V30" s="20">
        <v>4037752</v>
      </c>
      <c r="W30" s="20">
        <v>3164036</v>
      </c>
      <c r="X30" s="20"/>
      <c r="Y30" s="20">
        <v>3164036</v>
      </c>
      <c r="Z30" s="21"/>
      <c r="AA30" s="22"/>
    </row>
    <row r="31" spans="1:27" ht="12.75">
      <c r="A31" s="23" t="s">
        <v>55</v>
      </c>
      <c r="B31" s="17"/>
      <c r="C31" s="18">
        <v>214478</v>
      </c>
      <c r="D31" s="18"/>
      <c r="E31" s="19">
        <v>1233653</v>
      </c>
      <c r="F31" s="20">
        <v>1227009</v>
      </c>
      <c r="G31" s="20">
        <v>4494</v>
      </c>
      <c r="H31" s="20">
        <v>16805</v>
      </c>
      <c r="I31" s="20">
        <v>-38075</v>
      </c>
      <c r="J31" s="20">
        <v>-16776</v>
      </c>
      <c r="K31" s="20">
        <v>1631</v>
      </c>
      <c r="L31" s="20">
        <v>19221</v>
      </c>
      <c r="M31" s="20">
        <v>-8144</v>
      </c>
      <c r="N31" s="20">
        <v>12708</v>
      </c>
      <c r="O31" s="20">
        <v>24267</v>
      </c>
      <c r="P31" s="20">
        <v>49640</v>
      </c>
      <c r="Q31" s="20">
        <v>-6436</v>
      </c>
      <c r="R31" s="20">
        <v>67471</v>
      </c>
      <c r="S31" s="20">
        <v>-8644</v>
      </c>
      <c r="T31" s="20">
        <v>-3205</v>
      </c>
      <c r="U31" s="20">
        <v>4599200</v>
      </c>
      <c r="V31" s="20">
        <v>4587351</v>
      </c>
      <c r="W31" s="20">
        <v>4650754</v>
      </c>
      <c r="X31" s="20">
        <v>1227009</v>
      </c>
      <c r="Y31" s="20">
        <v>3423745</v>
      </c>
      <c r="Z31" s="21">
        <v>279.03</v>
      </c>
      <c r="AA31" s="22">
        <v>1227009</v>
      </c>
    </row>
    <row r="32" spans="1:27" ht="12.75">
      <c r="A32" s="23" t="s">
        <v>56</v>
      </c>
      <c r="B32" s="17"/>
      <c r="C32" s="18">
        <v>8698808</v>
      </c>
      <c r="D32" s="18"/>
      <c r="E32" s="19">
        <v>32289488</v>
      </c>
      <c r="F32" s="20">
        <v>74107860</v>
      </c>
      <c r="G32" s="20">
        <v>-18349847</v>
      </c>
      <c r="H32" s="20">
        <v>1936718</v>
      </c>
      <c r="I32" s="20">
        <v>-4671589</v>
      </c>
      <c r="J32" s="20">
        <v>-21084718</v>
      </c>
      <c r="K32" s="20">
        <v>520618</v>
      </c>
      <c r="L32" s="20">
        <v>-1554132</v>
      </c>
      <c r="M32" s="20">
        <v>13717744</v>
      </c>
      <c r="N32" s="20">
        <v>12684230</v>
      </c>
      <c r="O32" s="20">
        <v>-6370081</v>
      </c>
      <c r="P32" s="20">
        <v>-23507285</v>
      </c>
      <c r="Q32" s="20">
        <v>9434575</v>
      </c>
      <c r="R32" s="20">
        <v>-20442791</v>
      </c>
      <c r="S32" s="20">
        <v>6265458</v>
      </c>
      <c r="T32" s="20">
        <v>-5026898</v>
      </c>
      <c r="U32" s="20">
        <v>124768448</v>
      </c>
      <c r="V32" s="20">
        <v>126007008</v>
      </c>
      <c r="W32" s="20">
        <v>97163729</v>
      </c>
      <c r="X32" s="20">
        <v>74107860</v>
      </c>
      <c r="Y32" s="20">
        <v>23055869</v>
      </c>
      <c r="Z32" s="21">
        <v>31.11</v>
      </c>
      <c r="AA32" s="22">
        <v>74107860</v>
      </c>
    </row>
    <row r="33" spans="1:27" ht="12.75">
      <c r="A33" s="23" t="s">
        <v>57</v>
      </c>
      <c r="B33" s="17"/>
      <c r="C33" s="18">
        <v>1536737</v>
      </c>
      <c r="D33" s="18"/>
      <c r="E33" s="19">
        <v>1569526</v>
      </c>
      <c r="F33" s="20">
        <v>2475077</v>
      </c>
      <c r="G33" s="20"/>
      <c r="H33" s="20"/>
      <c r="I33" s="20"/>
      <c r="J33" s="20"/>
      <c r="K33" s="20"/>
      <c r="L33" s="20"/>
      <c r="M33" s="20"/>
      <c r="N33" s="20"/>
      <c r="O33" s="20"/>
      <c r="P33" s="20">
        <v>-422320</v>
      </c>
      <c r="Q33" s="20"/>
      <c r="R33" s="20">
        <v>-422320</v>
      </c>
      <c r="S33" s="20"/>
      <c r="T33" s="20"/>
      <c r="U33" s="20">
        <v>628727</v>
      </c>
      <c r="V33" s="20">
        <v>628727</v>
      </c>
      <c r="W33" s="20">
        <v>206407</v>
      </c>
      <c r="X33" s="20">
        <v>2475077</v>
      </c>
      <c r="Y33" s="20">
        <v>-2268670</v>
      </c>
      <c r="Z33" s="21">
        <v>-91.66</v>
      </c>
      <c r="AA33" s="22">
        <v>2475077</v>
      </c>
    </row>
    <row r="34" spans="1:27" ht="12.75">
      <c r="A34" s="27" t="s">
        <v>58</v>
      </c>
      <c r="B34" s="28"/>
      <c r="C34" s="29">
        <f aca="true" t="shared" si="3" ref="C34:Y34">SUM(C29:C33)</f>
        <v>9654731</v>
      </c>
      <c r="D34" s="29">
        <f>SUM(D29:D33)</f>
        <v>0</v>
      </c>
      <c r="E34" s="30">
        <f t="shared" si="3"/>
        <v>35092667</v>
      </c>
      <c r="F34" s="31">
        <f t="shared" si="3"/>
        <v>77809946</v>
      </c>
      <c r="G34" s="31">
        <f t="shared" si="3"/>
        <v>-18345353</v>
      </c>
      <c r="H34" s="31">
        <f t="shared" si="3"/>
        <v>1953523</v>
      </c>
      <c r="I34" s="31">
        <f t="shared" si="3"/>
        <v>-4709664</v>
      </c>
      <c r="J34" s="31">
        <f t="shared" si="3"/>
        <v>-21101494</v>
      </c>
      <c r="K34" s="31">
        <f t="shared" si="3"/>
        <v>522249</v>
      </c>
      <c r="L34" s="31">
        <f t="shared" si="3"/>
        <v>-1534911</v>
      </c>
      <c r="M34" s="31">
        <f t="shared" si="3"/>
        <v>13709600</v>
      </c>
      <c r="N34" s="31">
        <f t="shared" si="3"/>
        <v>12696938</v>
      </c>
      <c r="O34" s="31">
        <f t="shared" si="3"/>
        <v>-6345814</v>
      </c>
      <c r="P34" s="31">
        <f t="shared" si="3"/>
        <v>-24753681</v>
      </c>
      <c r="Q34" s="31">
        <f t="shared" si="3"/>
        <v>9428139</v>
      </c>
      <c r="R34" s="31">
        <f t="shared" si="3"/>
        <v>-21671356</v>
      </c>
      <c r="S34" s="31">
        <f t="shared" si="3"/>
        <v>6256814</v>
      </c>
      <c r="T34" s="31">
        <f t="shared" si="3"/>
        <v>-5030103</v>
      </c>
      <c r="U34" s="31">
        <f t="shared" si="3"/>
        <v>134034127</v>
      </c>
      <c r="V34" s="31">
        <f t="shared" si="3"/>
        <v>135260838</v>
      </c>
      <c r="W34" s="31">
        <f t="shared" si="3"/>
        <v>105184926</v>
      </c>
      <c r="X34" s="31">
        <f t="shared" si="3"/>
        <v>77809946</v>
      </c>
      <c r="Y34" s="31">
        <f t="shared" si="3"/>
        <v>27374980</v>
      </c>
      <c r="Z34" s="32">
        <f>+IF(X34&lt;&gt;0,+(Y34/X34)*100,0)</f>
        <v>35.18185194473725</v>
      </c>
      <c r="AA34" s="33">
        <f>SUM(AA29:AA33)</f>
        <v>77809946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59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60</v>
      </c>
      <c r="B37" s="17"/>
      <c r="C37" s="18">
        <v>-892525</v>
      </c>
      <c r="D37" s="18"/>
      <c r="E37" s="19"/>
      <c r="F37" s="20"/>
      <c r="G37" s="20">
        <v>-150779</v>
      </c>
      <c r="H37" s="20">
        <v>-142368</v>
      </c>
      <c r="I37" s="20">
        <v>-143453</v>
      </c>
      <c r="J37" s="20">
        <v>-436600</v>
      </c>
      <c r="K37" s="20">
        <v>-144662</v>
      </c>
      <c r="L37" s="20">
        <v>-145650</v>
      </c>
      <c r="M37" s="20">
        <v>-146804</v>
      </c>
      <c r="N37" s="20">
        <v>-437116</v>
      </c>
      <c r="O37" s="20">
        <v>-9636</v>
      </c>
      <c r="P37" s="20">
        <v>863920</v>
      </c>
      <c r="Q37" s="20">
        <v>-9877</v>
      </c>
      <c r="R37" s="20">
        <v>844407</v>
      </c>
      <c r="S37" s="20"/>
      <c r="T37" s="20"/>
      <c r="U37" s="20">
        <v>29308</v>
      </c>
      <c r="V37" s="20">
        <v>29308</v>
      </c>
      <c r="W37" s="20">
        <v>-1</v>
      </c>
      <c r="X37" s="20"/>
      <c r="Y37" s="20">
        <v>-1</v>
      </c>
      <c r="Z37" s="21"/>
      <c r="AA37" s="22"/>
    </row>
    <row r="38" spans="1:27" ht="12.75">
      <c r="A38" s="23" t="s">
        <v>57</v>
      </c>
      <c r="B38" s="17"/>
      <c r="C38" s="18">
        <v>750612</v>
      </c>
      <c r="D38" s="18"/>
      <c r="E38" s="19">
        <v>31956111</v>
      </c>
      <c r="F38" s="20">
        <v>36297057</v>
      </c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>
        <v>48737888</v>
      </c>
      <c r="V38" s="20">
        <v>48737888</v>
      </c>
      <c r="W38" s="20">
        <v>48737888</v>
      </c>
      <c r="X38" s="20">
        <v>36297057</v>
      </c>
      <c r="Y38" s="20">
        <v>12440831</v>
      </c>
      <c r="Z38" s="21">
        <v>34.28</v>
      </c>
      <c r="AA38" s="22">
        <v>36297057</v>
      </c>
    </row>
    <row r="39" spans="1:27" ht="12.75">
      <c r="A39" s="27" t="s">
        <v>61</v>
      </c>
      <c r="B39" s="35"/>
      <c r="C39" s="29">
        <f aca="true" t="shared" si="4" ref="C39:Y39">SUM(C37:C38)</f>
        <v>-141913</v>
      </c>
      <c r="D39" s="29">
        <f>SUM(D37:D38)</f>
        <v>0</v>
      </c>
      <c r="E39" s="36">
        <f t="shared" si="4"/>
        <v>31956111</v>
      </c>
      <c r="F39" s="37">
        <f t="shared" si="4"/>
        <v>36297057</v>
      </c>
      <c r="G39" s="37">
        <f t="shared" si="4"/>
        <v>-150779</v>
      </c>
      <c r="H39" s="37">
        <f t="shared" si="4"/>
        <v>-142368</v>
      </c>
      <c r="I39" s="37">
        <f t="shared" si="4"/>
        <v>-143453</v>
      </c>
      <c r="J39" s="37">
        <f t="shared" si="4"/>
        <v>-436600</v>
      </c>
      <c r="K39" s="37">
        <f t="shared" si="4"/>
        <v>-144662</v>
      </c>
      <c r="L39" s="37">
        <f t="shared" si="4"/>
        <v>-145650</v>
      </c>
      <c r="M39" s="37">
        <f t="shared" si="4"/>
        <v>-146804</v>
      </c>
      <c r="N39" s="37">
        <f t="shared" si="4"/>
        <v>-437116</v>
      </c>
      <c r="O39" s="37">
        <f t="shared" si="4"/>
        <v>-9636</v>
      </c>
      <c r="P39" s="37">
        <f t="shared" si="4"/>
        <v>863920</v>
      </c>
      <c r="Q39" s="37">
        <f t="shared" si="4"/>
        <v>-9877</v>
      </c>
      <c r="R39" s="37">
        <f t="shared" si="4"/>
        <v>844407</v>
      </c>
      <c r="S39" s="37">
        <f t="shared" si="4"/>
        <v>0</v>
      </c>
      <c r="T39" s="37">
        <f t="shared" si="4"/>
        <v>0</v>
      </c>
      <c r="U39" s="37">
        <f t="shared" si="4"/>
        <v>48767196</v>
      </c>
      <c r="V39" s="37">
        <f t="shared" si="4"/>
        <v>48767196</v>
      </c>
      <c r="W39" s="37">
        <f t="shared" si="4"/>
        <v>48737887</v>
      </c>
      <c r="X39" s="37">
        <f t="shared" si="4"/>
        <v>36297057</v>
      </c>
      <c r="Y39" s="37">
        <f t="shared" si="4"/>
        <v>12440830</v>
      </c>
      <c r="Z39" s="38">
        <f>+IF(X39&lt;&gt;0,+(Y39/X39)*100,0)</f>
        <v>34.27503778061125</v>
      </c>
      <c r="AA39" s="39">
        <f>SUM(AA37:AA38)</f>
        <v>36297057</v>
      </c>
    </row>
    <row r="40" spans="1:27" ht="12.75">
      <c r="A40" s="27" t="s">
        <v>62</v>
      </c>
      <c r="B40" s="28"/>
      <c r="C40" s="29">
        <f aca="true" t="shared" si="5" ref="C40:Y40">+C34+C39</f>
        <v>9512818</v>
      </c>
      <c r="D40" s="29">
        <f>+D34+D39</f>
        <v>0</v>
      </c>
      <c r="E40" s="30">
        <f t="shared" si="5"/>
        <v>67048778</v>
      </c>
      <c r="F40" s="31">
        <f t="shared" si="5"/>
        <v>114107003</v>
      </c>
      <c r="G40" s="31">
        <f t="shared" si="5"/>
        <v>-18496132</v>
      </c>
      <c r="H40" s="31">
        <f t="shared" si="5"/>
        <v>1811155</v>
      </c>
      <c r="I40" s="31">
        <f t="shared" si="5"/>
        <v>-4853117</v>
      </c>
      <c r="J40" s="31">
        <f t="shared" si="5"/>
        <v>-21538094</v>
      </c>
      <c r="K40" s="31">
        <f t="shared" si="5"/>
        <v>377587</v>
      </c>
      <c r="L40" s="31">
        <f t="shared" si="5"/>
        <v>-1680561</v>
      </c>
      <c r="M40" s="31">
        <f t="shared" si="5"/>
        <v>13562796</v>
      </c>
      <c r="N40" s="31">
        <f t="shared" si="5"/>
        <v>12259822</v>
      </c>
      <c r="O40" s="31">
        <f t="shared" si="5"/>
        <v>-6355450</v>
      </c>
      <c r="P40" s="31">
        <f t="shared" si="5"/>
        <v>-23889761</v>
      </c>
      <c r="Q40" s="31">
        <f t="shared" si="5"/>
        <v>9418262</v>
      </c>
      <c r="R40" s="31">
        <f t="shared" si="5"/>
        <v>-20826949</v>
      </c>
      <c r="S40" s="31">
        <f t="shared" si="5"/>
        <v>6256814</v>
      </c>
      <c r="T40" s="31">
        <f t="shared" si="5"/>
        <v>-5030103</v>
      </c>
      <c r="U40" s="31">
        <f t="shared" si="5"/>
        <v>182801323</v>
      </c>
      <c r="V40" s="31">
        <f t="shared" si="5"/>
        <v>184028034</v>
      </c>
      <c r="W40" s="31">
        <f t="shared" si="5"/>
        <v>153922813</v>
      </c>
      <c r="X40" s="31">
        <f t="shared" si="5"/>
        <v>114107003</v>
      </c>
      <c r="Y40" s="31">
        <f t="shared" si="5"/>
        <v>39815810</v>
      </c>
      <c r="Z40" s="32">
        <f>+IF(X40&lt;&gt;0,+(Y40/X40)*100,0)</f>
        <v>34.89339738420787</v>
      </c>
      <c r="AA40" s="33">
        <f>+AA34+AA39</f>
        <v>114107003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-26486964</v>
      </c>
      <c r="D42" s="43">
        <f>+D25-D40</f>
        <v>0</v>
      </c>
      <c r="E42" s="44">
        <f t="shared" si="6"/>
        <v>936943494</v>
      </c>
      <c r="F42" s="45">
        <f t="shared" si="6"/>
        <v>930114169</v>
      </c>
      <c r="G42" s="45">
        <f t="shared" si="6"/>
        <v>75531379</v>
      </c>
      <c r="H42" s="45">
        <f t="shared" si="6"/>
        <v>-10644959</v>
      </c>
      <c r="I42" s="45">
        <f t="shared" si="6"/>
        <v>-7895327</v>
      </c>
      <c r="J42" s="45">
        <f t="shared" si="6"/>
        <v>56991093</v>
      </c>
      <c r="K42" s="45">
        <f t="shared" si="6"/>
        <v>-18506221</v>
      </c>
      <c r="L42" s="45">
        <f t="shared" si="6"/>
        <v>-11217866</v>
      </c>
      <c r="M42" s="45">
        <f t="shared" si="6"/>
        <v>18156319</v>
      </c>
      <c r="N42" s="45">
        <f t="shared" si="6"/>
        <v>-11567768</v>
      </c>
      <c r="O42" s="45">
        <f t="shared" si="6"/>
        <v>-1651144</v>
      </c>
      <c r="P42" s="45">
        <f t="shared" si="6"/>
        <v>-11745395</v>
      </c>
      <c r="Q42" s="45">
        <f t="shared" si="6"/>
        <v>20764303</v>
      </c>
      <c r="R42" s="45">
        <f t="shared" si="6"/>
        <v>7367764</v>
      </c>
      <c r="S42" s="45">
        <f t="shared" si="6"/>
        <v>-15997379</v>
      </c>
      <c r="T42" s="45">
        <f t="shared" si="6"/>
        <v>-14669200</v>
      </c>
      <c r="U42" s="45">
        <f t="shared" si="6"/>
        <v>1827010646</v>
      </c>
      <c r="V42" s="45">
        <f t="shared" si="6"/>
        <v>1796344067</v>
      </c>
      <c r="W42" s="45">
        <f t="shared" si="6"/>
        <v>1849135156</v>
      </c>
      <c r="X42" s="45">
        <f t="shared" si="6"/>
        <v>930114169</v>
      </c>
      <c r="Y42" s="45">
        <f t="shared" si="6"/>
        <v>919020987</v>
      </c>
      <c r="Z42" s="46">
        <f>+IF(X42&lt;&gt;0,+(Y42/X42)*100,0)</f>
        <v>98.80733114603267</v>
      </c>
      <c r="AA42" s="47">
        <f>+AA25-AA40</f>
        <v>930114169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-26669781</v>
      </c>
      <c r="D45" s="18"/>
      <c r="E45" s="19">
        <v>919375587</v>
      </c>
      <c r="F45" s="20">
        <v>912546346</v>
      </c>
      <c r="G45" s="20"/>
      <c r="H45" s="20"/>
      <c r="I45" s="20">
        <v>6</v>
      </c>
      <c r="J45" s="20">
        <v>6</v>
      </c>
      <c r="K45" s="20"/>
      <c r="L45" s="20">
        <v>-6</v>
      </c>
      <c r="M45" s="20"/>
      <c r="N45" s="20">
        <v>-6</v>
      </c>
      <c r="O45" s="20"/>
      <c r="P45" s="20"/>
      <c r="Q45" s="20"/>
      <c r="R45" s="20"/>
      <c r="S45" s="20"/>
      <c r="T45" s="20"/>
      <c r="U45" s="20">
        <v>1806621447</v>
      </c>
      <c r="V45" s="20">
        <v>1806621447</v>
      </c>
      <c r="W45" s="20">
        <v>1806621447</v>
      </c>
      <c r="X45" s="20">
        <v>912546346</v>
      </c>
      <c r="Y45" s="20">
        <v>894075101</v>
      </c>
      <c r="Z45" s="48">
        <v>97.98</v>
      </c>
      <c r="AA45" s="22">
        <v>912546346</v>
      </c>
    </row>
    <row r="46" spans="1:27" ht="12.75">
      <c r="A46" s="23" t="s">
        <v>67</v>
      </c>
      <c r="B46" s="17"/>
      <c r="C46" s="18"/>
      <c r="D46" s="18"/>
      <c r="E46" s="19">
        <v>17567774</v>
      </c>
      <c r="F46" s="20">
        <v>17567775</v>
      </c>
      <c r="G46" s="20"/>
      <c r="H46" s="20"/>
      <c r="I46" s="20"/>
      <c r="J46" s="20"/>
      <c r="K46" s="20"/>
      <c r="L46" s="20"/>
      <c r="M46" s="20"/>
      <c r="N46" s="20"/>
      <c r="O46" s="20"/>
      <c r="P46" s="20">
        <v>-5623751</v>
      </c>
      <c r="Q46" s="20">
        <v>-3904184</v>
      </c>
      <c r="R46" s="20">
        <v>-9527935</v>
      </c>
      <c r="S46" s="20"/>
      <c r="T46" s="20"/>
      <c r="U46" s="20">
        <v>25427650</v>
      </c>
      <c r="V46" s="20">
        <v>25427650</v>
      </c>
      <c r="W46" s="20">
        <v>15899715</v>
      </c>
      <c r="X46" s="20">
        <v>17567775</v>
      </c>
      <c r="Y46" s="20">
        <v>-1668060</v>
      </c>
      <c r="Z46" s="48">
        <v>-9.49</v>
      </c>
      <c r="AA46" s="22">
        <v>17567775</v>
      </c>
    </row>
    <row r="47" spans="1:27" ht="12.75">
      <c r="A47" s="23"/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68</v>
      </c>
      <c r="B48" s="50" t="s">
        <v>64</v>
      </c>
      <c r="C48" s="51">
        <f aca="true" t="shared" si="7" ref="C48:Y48">SUM(C45:C47)</f>
        <v>-26669781</v>
      </c>
      <c r="D48" s="51">
        <f>SUM(D45:D47)</f>
        <v>0</v>
      </c>
      <c r="E48" s="52">
        <f t="shared" si="7"/>
        <v>936943361</v>
      </c>
      <c r="F48" s="53">
        <f t="shared" si="7"/>
        <v>930114121</v>
      </c>
      <c r="G48" s="53">
        <f t="shared" si="7"/>
        <v>0</v>
      </c>
      <c r="H48" s="53">
        <f t="shared" si="7"/>
        <v>0</v>
      </c>
      <c r="I48" s="53">
        <f t="shared" si="7"/>
        <v>6</v>
      </c>
      <c r="J48" s="53">
        <f t="shared" si="7"/>
        <v>6</v>
      </c>
      <c r="K48" s="53">
        <f t="shared" si="7"/>
        <v>0</v>
      </c>
      <c r="L48" s="53">
        <f t="shared" si="7"/>
        <v>-6</v>
      </c>
      <c r="M48" s="53">
        <f t="shared" si="7"/>
        <v>0</v>
      </c>
      <c r="N48" s="53">
        <f t="shared" si="7"/>
        <v>-6</v>
      </c>
      <c r="O48" s="53">
        <f t="shared" si="7"/>
        <v>0</v>
      </c>
      <c r="P48" s="53">
        <f t="shared" si="7"/>
        <v>-5623751</v>
      </c>
      <c r="Q48" s="53">
        <f t="shared" si="7"/>
        <v>-3904184</v>
      </c>
      <c r="R48" s="53">
        <f t="shared" si="7"/>
        <v>-9527935</v>
      </c>
      <c r="S48" s="53">
        <f t="shared" si="7"/>
        <v>0</v>
      </c>
      <c r="T48" s="53">
        <f t="shared" si="7"/>
        <v>0</v>
      </c>
      <c r="U48" s="53">
        <f t="shared" si="7"/>
        <v>1832049097</v>
      </c>
      <c r="V48" s="53">
        <f t="shared" si="7"/>
        <v>1832049097</v>
      </c>
      <c r="W48" s="53">
        <f t="shared" si="7"/>
        <v>1822521162</v>
      </c>
      <c r="X48" s="53">
        <f t="shared" si="7"/>
        <v>930114121</v>
      </c>
      <c r="Y48" s="53">
        <f t="shared" si="7"/>
        <v>892407041</v>
      </c>
      <c r="Z48" s="54">
        <f>+IF(X48&lt;&gt;0,+(Y48/X48)*100,0)</f>
        <v>95.9459727415535</v>
      </c>
      <c r="AA48" s="55">
        <f>SUM(AA45:AA47)</f>
        <v>930114121</v>
      </c>
    </row>
    <row r="49" spans="1:27" ht="12.75">
      <c r="A49" s="56" t="s">
        <v>123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124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125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7" t="s">
        <v>96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126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/>
      <c r="D6" s="18"/>
      <c r="E6" s="19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1"/>
      <c r="AA6" s="22"/>
    </row>
    <row r="7" spans="1:27" ht="12.75">
      <c r="A7" s="23" t="s">
        <v>34</v>
      </c>
      <c r="B7" s="17"/>
      <c r="C7" s="18"/>
      <c r="D7" s="18"/>
      <c r="E7" s="19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1"/>
      <c r="AA7" s="22"/>
    </row>
    <row r="8" spans="1:27" ht="12.75">
      <c r="A8" s="23" t="s">
        <v>35</v>
      </c>
      <c r="B8" s="17"/>
      <c r="C8" s="18"/>
      <c r="D8" s="18"/>
      <c r="E8" s="19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1"/>
      <c r="AA8" s="22"/>
    </row>
    <row r="9" spans="1:27" ht="12.75">
      <c r="A9" s="23" t="s">
        <v>36</v>
      </c>
      <c r="B9" s="17"/>
      <c r="C9" s="18"/>
      <c r="D9" s="18"/>
      <c r="E9" s="19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1"/>
      <c r="AA9" s="22"/>
    </row>
    <row r="10" spans="1:27" ht="12.7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2.75">
      <c r="A11" s="23" t="s">
        <v>38</v>
      </c>
      <c r="B11" s="17"/>
      <c r="C11" s="18"/>
      <c r="D11" s="18"/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1"/>
      <c r="AA11" s="22"/>
    </row>
    <row r="12" spans="1:27" ht="12.75">
      <c r="A12" s="27" t="s">
        <v>39</v>
      </c>
      <c r="B12" s="28"/>
      <c r="C12" s="29">
        <f aca="true" t="shared" si="0" ref="C12:Y12">SUM(C6:C11)</f>
        <v>0</v>
      </c>
      <c r="D12" s="29">
        <f>SUM(D6:D11)</f>
        <v>0</v>
      </c>
      <c r="E12" s="30">
        <f t="shared" si="0"/>
        <v>0</v>
      </c>
      <c r="F12" s="31">
        <f t="shared" si="0"/>
        <v>0</v>
      </c>
      <c r="G12" s="31">
        <f t="shared" si="0"/>
        <v>0</v>
      </c>
      <c r="H12" s="31">
        <f t="shared" si="0"/>
        <v>0</v>
      </c>
      <c r="I12" s="31">
        <f t="shared" si="0"/>
        <v>0</v>
      </c>
      <c r="J12" s="31">
        <f t="shared" si="0"/>
        <v>0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0</v>
      </c>
      <c r="X12" s="31">
        <f t="shared" si="0"/>
        <v>0</v>
      </c>
      <c r="Y12" s="31">
        <f t="shared" si="0"/>
        <v>0</v>
      </c>
      <c r="Z12" s="32">
        <f>+IF(X12&lt;&gt;0,+(Y12/X12)*100,0)</f>
        <v>0</v>
      </c>
      <c r="AA12" s="33">
        <f>SUM(AA6:AA11)</f>
        <v>0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2.7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2.75">
      <c r="A17" s="23" t="s">
        <v>43</v>
      </c>
      <c r="B17" s="17"/>
      <c r="C17" s="18"/>
      <c r="D17" s="18"/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1"/>
      <c r="AA17" s="22"/>
    </row>
    <row r="18" spans="1:27" ht="12.7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/>
      <c r="D19" s="18"/>
      <c r="E19" s="19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1"/>
      <c r="AA19" s="22"/>
    </row>
    <row r="20" spans="1:27" ht="12.75">
      <c r="A20" s="23"/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46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2.75">
      <c r="A22" s="23" t="s">
        <v>47</v>
      </c>
      <c r="B22" s="17"/>
      <c r="C22" s="18"/>
      <c r="D22" s="18"/>
      <c r="E22" s="19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1"/>
      <c r="AA22" s="22"/>
    </row>
    <row r="23" spans="1:27" ht="12.75">
      <c r="A23" s="23" t="s">
        <v>48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2.75">
      <c r="A24" s="27" t="s">
        <v>49</v>
      </c>
      <c r="B24" s="35"/>
      <c r="C24" s="29">
        <f aca="true" t="shared" si="1" ref="C24:Y24">SUM(C15:C23)</f>
        <v>0</v>
      </c>
      <c r="D24" s="29">
        <f>SUM(D15:D23)</f>
        <v>0</v>
      </c>
      <c r="E24" s="36">
        <f t="shared" si="1"/>
        <v>0</v>
      </c>
      <c r="F24" s="37">
        <f t="shared" si="1"/>
        <v>0</v>
      </c>
      <c r="G24" s="37">
        <f t="shared" si="1"/>
        <v>0</v>
      </c>
      <c r="H24" s="37">
        <f t="shared" si="1"/>
        <v>0</v>
      </c>
      <c r="I24" s="37">
        <f t="shared" si="1"/>
        <v>0</v>
      </c>
      <c r="J24" s="37">
        <f t="shared" si="1"/>
        <v>0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0</v>
      </c>
      <c r="X24" s="37">
        <f t="shared" si="1"/>
        <v>0</v>
      </c>
      <c r="Y24" s="37">
        <f t="shared" si="1"/>
        <v>0</v>
      </c>
      <c r="Z24" s="38">
        <f>+IF(X24&lt;&gt;0,+(Y24/X24)*100,0)</f>
        <v>0</v>
      </c>
      <c r="AA24" s="39">
        <f>SUM(AA15:AA23)</f>
        <v>0</v>
      </c>
    </row>
    <row r="25" spans="1:27" ht="12.75">
      <c r="A25" s="27" t="s">
        <v>50</v>
      </c>
      <c r="B25" s="28"/>
      <c r="C25" s="29">
        <f aca="true" t="shared" si="2" ref="C25:Y25">+C12+C24</f>
        <v>0</v>
      </c>
      <c r="D25" s="29">
        <f>+D12+D24</f>
        <v>0</v>
      </c>
      <c r="E25" s="30">
        <f t="shared" si="2"/>
        <v>0</v>
      </c>
      <c r="F25" s="31">
        <f t="shared" si="2"/>
        <v>0</v>
      </c>
      <c r="G25" s="31">
        <f t="shared" si="2"/>
        <v>0</v>
      </c>
      <c r="H25" s="31">
        <f t="shared" si="2"/>
        <v>0</v>
      </c>
      <c r="I25" s="31">
        <f t="shared" si="2"/>
        <v>0</v>
      </c>
      <c r="J25" s="31">
        <f t="shared" si="2"/>
        <v>0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0</v>
      </c>
      <c r="X25" s="31">
        <f t="shared" si="2"/>
        <v>0</v>
      </c>
      <c r="Y25" s="31">
        <f t="shared" si="2"/>
        <v>0</v>
      </c>
      <c r="Z25" s="32">
        <f>+IF(X25&lt;&gt;0,+(Y25/X25)*100,0)</f>
        <v>0</v>
      </c>
      <c r="AA25" s="33">
        <f>+AA12+AA24</f>
        <v>0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51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52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53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54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2.75">
      <c r="A31" s="23" t="s">
        <v>55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2.75">
      <c r="A32" s="23" t="s">
        <v>56</v>
      </c>
      <c r="B32" s="17"/>
      <c r="C32" s="18"/>
      <c r="D32" s="18"/>
      <c r="E32" s="19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1"/>
      <c r="AA32" s="22"/>
    </row>
    <row r="33" spans="1:27" ht="12.75">
      <c r="A33" s="23" t="s">
        <v>57</v>
      </c>
      <c r="B33" s="17"/>
      <c r="C33" s="18"/>
      <c r="D33" s="18"/>
      <c r="E33" s="19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1"/>
      <c r="AA33" s="22"/>
    </row>
    <row r="34" spans="1:27" ht="12.75">
      <c r="A34" s="27" t="s">
        <v>58</v>
      </c>
      <c r="B34" s="28"/>
      <c r="C34" s="29">
        <f aca="true" t="shared" si="3" ref="C34:Y34">SUM(C29:C33)</f>
        <v>0</v>
      </c>
      <c r="D34" s="29">
        <f>SUM(D29:D33)</f>
        <v>0</v>
      </c>
      <c r="E34" s="30">
        <f t="shared" si="3"/>
        <v>0</v>
      </c>
      <c r="F34" s="31">
        <f t="shared" si="3"/>
        <v>0</v>
      </c>
      <c r="G34" s="31">
        <f t="shared" si="3"/>
        <v>0</v>
      </c>
      <c r="H34" s="31">
        <f t="shared" si="3"/>
        <v>0</v>
      </c>
      <c r="I34" s="31">
        <f t="shared" si="3"/>
        <v>0</v>
      </c>
      <c r="J34" s="31">
        <f t="shared" si="3"/>
        <v>0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0</v>
      </c>
      <c r="X34" s="31">
        <f t="shared" si="3"/>
        <v>0</v>
      </c>
      <c r="Y34" s="31">
        <f t="shared" si="3"/>
        <v>0</v>
      </c>
      <c r="Z34" s="32">
        <f>+IF(X34&lt;&gt;0,+(Y34/X34)*100,0)</f>
        <v>0</v>
      </c>
      <c r="AA34" s="33">
        <f>SUM(AA29:AA33)</f>
        <v>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59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60</v>
      </c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2.75">
      <c r="A38" s="23" t="s">
        <v>57</v>
      </c>
      <c r="B38" s="17"/>
      <c r="C38" s="18"/>
      <c r="D38" s="18"/>
      <c r="E38" s="19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1"/>
      <c r="AA38" s="22"/>
    </row>
    <row r="39" spans="1:27" ht="12.75">
      <c r="A39" s="27" t="s">
        <v>61</v>
      </c>
      <c r="B39" s="35"/>
      <c r="C39" s="29">
        <f aca="true" t="shared" si="4" ref="C39:Y39">SUM(C37:C38)</f>
        <v>0</v>
      </c>
      <c r="D39" s="29">
        <f>SUM(D37:D38)</f>
        <v>0</v>
      </c>
      <c r="E39" s="36">
        <f t="shared" si="4"/>
        <v>0</v>
      </c>
      <c r="F39" s="37">
        <f t="shared" si="4"/>
        <v>0</v>
      </c>
      <c r="G39" s="37">
        <f t="shared" si="4"/>
        <v>0</v>
      </c>
      <c r="H39" s="37">
        <f t="shared" si="4"/>
        <v>0</v>
      </c>
      <c r="I39" s="37">
        <f t="shared" si="4"/>
        <v>0</v>
      </c>
      <c r="J39" s="37">
        <f t="shared" si="4"/>
        <v>0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0</v>
      </c>
      <c r="X39" s="37">
        <f t="shared" si="4"/>
        <v>0</v>
      </c>
      <c r="Y39" s="37">
        <f t="shared" si="4"/>
        <v>0</v>
      </c>
      <c r="Z39" s="38">
        <f>+IF(X39&lt;&gt;0,+(Y39/X39)*100,0)</f>
        <v>0</v>
      </c>
      <c r="AA39" s="39">
        <f>SUM(AA37:AA38)</f>
        <v>0</v>
      </c>
    </row>
    <row r="40" spans="1:27" ht="12.75">
      <c r="A40" s="27" t="s">
        <v>62</v>
      </c>
      <c r="B40" s="28"/>
      <c r="C40" s="29">
        <f aca="true" t="shared" si="5" ref="C40:Y40">+C34+C39</f>
        <v>0</v>
      </c>
      <c r="D40" s="29">
        <f>+D34+D39</f>
        <v>0</v>
      </c>
      <c r="E40" s="30">
        <f t="shared" si="5"/>
        <v>0</v>
      </c>
      <c r="F40" s="31">
        <f t="shared" si="5"/>
        <v>0</v>
      </c>
      <c r="G40" s="31">
        <f t="shared" si="5"/>
        <v>0</v>
      </c>
      <c r="H40" s="31">
        <f t="shared" si="5"/>
        <v>0</v>
      </c>
      <c r="I40" s="31">
        <f t="shared" si="5"/>
        <v>0</v>
      </c>
      <c r="J40" s="31">
        <f t="shared" si="5"/>
        <v>0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0</v>
      </c>
      <c r="X40" s="31">
        <f t="shared" si="5"/>
        <v>0</v>
      </c>
      <c r="Y40" s="31">
        <f t="shared" si="5"/>
        <v>0</v>
      </c>
      <c r="Z40" s="32">
        <f>+IF(X40&lt;&gt;0,+(Y40/X40)*100,0)</f>
        <v>0</v>
      </c>
      <c r="AA40" s="33">
        <f>+AA34+AA39</f>
        <v>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0</v>
      </c>
      <c r="D42" s="43">
        <f>+D25-D40</f>
        <v>0</v>
      </c>
      <c r="E42" s="44">
        <f t="shared" si="6"/>
        <v>0</v>
      </c>
      <c r="F42" s="45">
        <f t="shared" si="6"/>
        <v>0</v>
      </c>
      <c r="G42" s="45">
        <f t="shared" si="6"/>
        <v>0</v>
      </c>
      <c r="H42" s="45">
        <f t="shared" si="6"/>
        <v>0</v>
      </c>
      <c r="I42" s="45">
        <f t="shared" si="6"/>
        <v>0</v>
      </c>
      <c r="J42" s="45">
        <f t="shared" si="6"/>
        <v>0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0</v>
      </c>
      <c r="X42" s="45">
        <f t="shared" si="6"/>
        <v>0</v>
      </c>
      <c r="Y42" s="45">
        <f t="shared" si="6"/>
        <v>0</v>
      </c>
      <c r="Z42" s="46">
        <f>+IF(X42&lt;&gt;0,+(Y42/X42)*100,0)</f>
        <v>0</v>
      </c>
      <c r="AA42" s="47">
        <f>+AA25-AA40</f>
        <v>0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/>
      <c r="D45" s="18"/>
      <c r="E45" s="19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48"/>
      <c r="AA45" s="22"/>
    </row>
    <row r="46" spans="1:27" ht="12.7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2.75">
      <c r="A47" s="23"/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68</v>
      </c>
      <c r="B48" s="50" t="s">
        <v>64</v>
      </c>
      <c r="C48" s="51">
        <f aca="true" t="shared" si="7" ref="C48:Y48">SUM(C45:C47)</f>
        <v>0</v>
      </c>
      <c r="D48" s="51">
        <f>SUM(D45:D47)</f>
        <v>0</v>
      </c>
      <c r="E48" s="52">
        <f t="shared" si="7"/>
        <v>0</v>
      </c>
      <c r="F48" s="53">
        <f t="shared" si="7"/>
        <v>0</v>
      </c>
      <c r="G48" s="53">
        <f t="shared" si="7"/>
        <v>0</v>
      </c>
      <c r="H48" s="53">
        <f t="shared" si="7"/>
        <v>0</v>
      </c>
      <c r="I48" s="53">
        <f t="shared" si="7"/>
        <v>0</v>
      </c>
      <c r="J48" s="53">
        <f t="shared" si="7"/>
        <v>0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0</v>
      </c>
      <c r="X48" s="53">
        <f t="shared" si="7"/>
        <v>0</v>
      </c>
      <c r="Y48" s="53">
        <f t="shared" si="7"/>
        <v>0</v>
      </c>
      <c r="Z48" s="54">
        <f>+IF(X48&lt;&gt;0,+(Y48/X48)*100,0)</f>
        <v>0</v>
      </c>
      <c r="AA48" s="55">
        <f>SUM(AA45:AA47)</f>
        <v>0</v>
      </c>
    </row>
    <row r="49" spans="1:27" ht="12.75">
      <c r="A49" s="56" t="s">
        <v>123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124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125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7" t="s">
        <v>97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126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4920131</v>
      </c>
      <c r="D6" s="18"/>
      <c r="E6" s="19">
        <v>-340331708</v>
      </c>
      <c r="F6" s="20">
        <v>8527777</v>
      </c>
      <c r="G6" s="20">
        <v>4404972</v>
      </c>
      <c r="H6" s="20">
        <v>-5537867</v>
      </c>
      <c r="I6" s="20">
        <v>12411794</v>
      </c>
      <c r="J6" s="20">
        <v>11278899</v>
      </c>
      <c r="K6" s="20">
        <v>6586380</v>
      </c>
      <c r="L6" s="20">
        <v>-6620715</v>
      </c>
      <c r="M6" s="20">
        <v>-886311</v>
      </c>
      <c r="N6" s="20">
        <v>-920646</v>
      </c>
      <c r="O6" s="20">
        <v>-688366</v>
      </c>
      <c r="P6" s="20">
        <v>8004859</v>
      </c>
      <c r="Q6" s="20">
        <v>-17613751</v>
      </c>
      <c r="R6" s="20">
        <v>-10297258</v>
      </c>
      <c r="S6" s="20">
        <v>4035236</v>
      </c>
      <c r="T6" s="20">
        <v>-1693435</v>
      </c>
      <c r="U6" s="20">
        <v>1549718</v>
      </c>
      <c r="V6" s="20">
        <v>3891519</v>
      </c>
      <c r="W6" s="20">
        <v>3952514</v>
      </c>
      <c r="X6" s="20">
        <v>8527777</v>
      </c>
      <c r="Y6" s="20">
        <v>-4575263</v>
      </c>
      <c r="Z6" s="21">
        <v>-53.65</v>
      </c>
      <c r="AA6" s="22">
        <v>8527777</v>
      </c>
    </row>
    <row r="7" spans="1:27" ht="12.75">
      <c r="A7" s="23" t="s">
        <v>34</v>
      </c>
      <c r="B7" s="17"/>
      <c r="C7" s="18">
        <v>13095483</v>
      </c>
      <c r="D7" s="18"/>
      <c r="E7" s="19"/>
      <c r="F7" s="20">
        <v>13095483</v>
      </c>
      <c r="G7" s="20">
        <v>54779587</v>
      </c>
      <c r="H7" s="20">
        <v>-6000000</v>
      </c>
      <c r="I7" s="20">
        <v>-30000000</v>
      </c>
      <c r="J7" s="20">
        <v>18779587</v>
      </c>
      <c r="K7" s="20">
        <v>-8933378</v>
      </c>
      <c r="L7" s="20">
        <v>1500000</v>
      </c>
      <c r="M7" s="20">
        <v>23838334</v>
      </c>
      <c r="N7" s="20">
        <v>16404956</v>
      </c>
      <c r="O7" s="20">
        <v>-1848159</v>
      </c>
      <c r="P7" s="20">
        <v>-23233728</v>
      </c>
      <c r="Q7" s="20">
        <v>7510962</v>
      </c>
      <c r="R7" s="20">
        <v>-17570925</v>
      </c>
      <c r="S7" s="20">
        <v>10064218</v>
      </c>
      <c r="T7" s="20">
        <v>5256108</v>
      </c>
      <c r="U7" s="20">
        <v>-16694038</v>
      </c>
      <c r="V7" s="20">
        <v>-1373712</v>
      </c>
      <c r="W7" s="20">
        <v>16239906</v>
      </c>
      <c r="X7" s="20">
        <v>13095483</v>
      </c>
      <c r="Y7" s="20">
        <v>3144423</v>
      </c>
      <c r="Z7" s="21">
        <v>24.01</v>
      </c>
      <c r="AA7" s="22">
        <v>13095483</v>
      </c>
    </row>
    <row r="8" spans="1:27" ht="12.75">
      <c r="A8" s="23" t="s">
        <v>35</v>
      </c>
      <c r="B8" s="17"/>
      <c r="C8" s="18">
        <v>138219778</v>
      </c>
      <c r="D8" s="18"/>
      <c r="E8" s="19">
        <v>320636200</v>
      </c>
      <c r="F8" s="20">
        <v>619920159</v>
      </c>
      <c r="G8" s="20">
        <v>175849867</v>
      </c>
      <c r="H8" s="20">
        <v>3966005</v>
      </c>
      <c r="I8" s="20">
        <v>3572759</v>
      </c>
      <c r="J8" s="20">
        <v>183388631</v>
      </c>
      <c r="K8" s="20">
        <v>4896652</v>
      </c>
      <c r="L8" s="20">
        <v>-379137</v>
      </c>
      <c r="M8" s="20">
        <v>9311831</v>
      </c>
      <c r="N8" s="20">
        <v>13829346</v>
      </c>
      <c r="O8" s="20">
        <v>-2918291</v>
      </c>
      <c r="P8" s="20">
        <v>2982485</v>
      </c>
      <c r="Q8" s="20">
        <v>1914985</v>
      </c>
      <c r="R8" s="20">
        <v>1979179</v>
      </c>
      <c r="S8" s="20">
        <v>4873842</v>
      </c>
      <c r="T8" s="20">
        <v>2754214</v>
      </c>
      <c r="U8" s="20">
        <v>-2016635</v>
      </c>
      <c r="V8" s="20">
        <v>5611421</v>
      </c>
      <c r="W8" s="20">
        <v>204808577</v>
      </c>
      <c r="X8" s="20">
        <v>619920159</v>
      </c>
      <c r="Y8" s="20">
        <v>-415111582</v>
      </c>
      <c r="Z8" s="21">
        <v>-66.96</v>
      </c>
      <c r="AA8" s="22">
        <v>619920159</v>
      </c>
    </row>
    <row r="9" spans="1:27" ht="12.75">
      <c r="A9" s="23" t="s">
        <v>36</v>
      </c>
      <c r="B9" s="17"/>
      <c r="C9" s="18">
        <v>161064184</v>
      </c>
      <c r="D9" s="18"/>
      <c r="E9" s="19">
        <v>2141685</v>
      </c>
      <c r="F9" s="20">
        <v>2141685</v>
      </c>
      <c r="G9" s="20">
        <v>163338436</v>
      </c>
      <c r="H9" s="20">
        <v>3513400</v>
      </c>
      <c r="I9" s="20">
        <v>4610713</v>
      </c>
      <c r="J9" s="20">
        <v>171462549</v>
      </c>
      <c r="K9" s="20">
        <v>6553978</v>
      </c>
      <c r="L9" s="20">
        <v>3686058</v>
      </c>
      <c r="M9" s="20">
        <v>6232130</v>
      </c>
      <c r="N9" s="20">
        <v>16472166</v>
      </c>
      <c r="O9" s="20">
        <v>-1848540</v>
      </c>
      <c r="P9" s="20">
        <v>5329882</v>
      </c>
      <c r="Q9" s="20">
        <v>4377836</v>
      </c>
      <c r="R9" s="20">
        <v>7859178</v>
      </c>
      <c r="S9" s="20">
        <v>3133342</v>
      </c>
      <c r="T9" s="20">
        <v>2889819</v>
      </c>
      <c r="U9" s="20">
        <v>8718321</v>
      </c>
      <c r="V9" s="20">
        <v>14741482</v>
      </c>
      <c r="W9" s="20">
        <v>210535375</v>
      </c>
      <c r="X9" s="20">
        <v>2141685</v>
      </c>
      <c r="Y9" s="20">
        <v>208393690</v>
      </c>
      <c r="Z9" s="21">
        <v>9730.36</v>
      </c>
      <c r="AA9" s="22">
        <v>2141685</v>
      </c>
    </row>
    <row r="10" spans="1:27" ht="12.75">
      <c r="A10" s="23" t="s">
        <v>37</v>
      </c>
      <c r="B10" s="17"/>
      <c r="C10" s="18">
        <v>5502319</v>
      </c>
      <c r="D10" s="18"/>
      <c r="E10" s="19"/>
      <c r="F10" s="20">
        <v>5502319</v>
      </c>
      <c r="G10" s="24">
        <v>5502319</v>
      </c>
      <c r="H10" s="24"/>
      <c r="I10" s="24"/>
      <c r="J10" s="20">
        <v>5502319</v>
      </c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>
        <v>5502319</v>
      </c>
      <c r="X10" s="20">
        <v>5502319</v>
      </c>
      <c r="Y10" s="24"/>
      <c r="Z10" s="25"/>
      <c r="AA10" s="26">
        <v>5502319</v>
      </c>
    </row>
    <row r="11" spans="1:27" ht="12.75">
      <c r="A11" s="23" t="s">
        <v>38</v>
      </c>
      <c r="B11" s="17"/>
      <c r="C11" s="18">
        <v>15550881</v>
      </c>
      <c r="D11" s="18"/>
      <c r="E11" s="19">
        <v>-13621200</v>
      </c>
      <c r="F11" s="20">
        <v>1929683</v>
      </c>
      <c r="G11" s="20">
        <v>15593891</v>
      </c>
      <c r="H11" s="20">
        <v>-948161</v>
      </c>
      <c r="I11" s="20">
        <v>-107631</v>
      </c>
      <c r="J11" s="20">
        <v>14538099</v>
      </c>
      <c r="K11" s="20">
        <v>-3676874</v>
      </c>
      <c r="L11" s="20">
        <v>-138210</v>
      </c>
      <c r="M11" s="20">
        <v>-31975</v>
      </c>
      <c r="N11" s="20">
        <v>-3847059</v>
      </c>
      <c r="O11" s="20">
        <v>90028</v>
      </c>
      <c r="P11" s="20">
        <v>517497</v>
      </c>
      <c r="Q11" s="20">
        <v>-355482</v>
      </c>
      <c r="R11" s="20">
        <v>252043</v>
      </c>
      <c r="S11" s="20">
        <v>70680</v>
      </c>
      <c r="T11" s="20">
        <v>57505</v>
      </c>
      <c r="U11" s="20">
        <v>443010</v>
      </c>
      <c r="V11" s="20">
        <v>571195</v>
      </c>
      <c r="W11" s="20">
        <v>11514278</v>
      </c>
      <c r="X11" s="20">
        <v>1929683</v>
      </c>
      <c r="Y11" s="20">
        <v>9584595</v>
      </c>
      <c r="Z11" s="21">
        <v>496.69</v>
      </c>
      <c r="AA11" s="22">
        <v>1929683</v>
      </c>
    </row>
    <row r="12" spans="1:27" ht="12.75">
      <c r="A12" s="27" t="s">
        <v>39</v>
      </c>
      <c r="B12" s="28"/>
      <c r="C12" s="29">
        <f aca="true" t="shared" si="0" ref="C12:Y12">SUM(C6:C11)</f>
        <v>338352776</v>
      </c>
      <c r="D12" s="29">
        <f>SUM(D6:D11)</f>
        <v>0</v>
      </c>
      <c r="E12" s="30">
        <f t="shared" si="0"/>
        <v>-31175023</v>
      </c>
      <c r="F12" s="31">
        <f t="shared" si="0"/>
        <v>651117106</v>
      </c>
      <c r="G12" s="31">
        <f t="shared" si="0"/>
        <v>419469072</v>
      </c>
      <c r="H12" s="31">
        <f t="shared" si="0"/>
        <v>-5006623</v>
      </c>
      <c r="I12" s="31">
        <f t="shared" si="0"/>
        <v>-9512365</v>
      </c>
      <c r="J12" s="31">
        <f t="shared" si="0"/>
        <v>404950084</v>
      </c>
      <c r="K12" s="31">
        <f t="shared" si="0"/>
        <v>5426758</v>
      </c>
      <c r="L12" s="31">
        <f t="shared" si="0"/>
        <v>-1952004</v>
      </c>
      <c r="M12" s="31">
        <f t="shared" si="0"/>
        <v>38464009</v>
      </c>
      <c r="N12" s="31">
        <f t="shared" si="0"/>
        <v>41938763</v>
      </c>
      <c r="O12" s="31">
        <f t="shared" si="0"/>
        <v>-7213328</v>
      </c>
      <c r="P12" s="31">
        <f t="shared" si="0"/>
        <v>-6399005</v>
      </c>
      <c r="Q12" s="31">
        <f t="shared" si="0"/>
        <v>-4165450</v>
      </c>
      <c r="R12" s="31">
        <f t="shared" si="0"/>
        <v>-17777783</v>
      </c>
      <c r="S12" s="31">
        <f t="shared" si="0"/>
        <v>22177318</v>
      </c>
      <c r="T12" s="31">
        <f t="shared" si="0"/>
        <v>9264211</v>
      </c>
      <c r="U12" s="31">
        <f t="shared" si="0"/>
        <v>-7999624</v>
      </c>
      <c r="V12" s="31">
        <f t="shared" si="0"/>
        <v>23441905</v>
      </c>
      <c r="W12" s="31">
        <f t="shared" si="0"/>
        <v>452552969</v>
      </c>
      <c r="X12" s="31">
        <f t="shared" si="0"/>
        <v>651117106</v>
      </c>
      <c r="Y12" s="31">
        <f t="shared" si="0"/>
        <v>-198564137</v>
      </c>
      <c r="Z12" s="32">
        <f>+IF(X12&lt;&gt;0,+(Y12/X12)*100,0)</f>
        <v>-30.49591773434378</v>
      </c>
      <c r="AA12" s="33">
        <f>SUM(AA6:AA11)</f>
        <v>651117106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2.7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2.75">
      <c r="A17" s="23" t="s">
        <v>43</v>
      </c>
      <c r="B17" s="17"/>
      <c r="C17" s="18">
        <v>66249000</v>
      </c>
      <c r="D17" s="18"/>
      <c r="E17" s="19"/>
      <c r="F17" s="20">
        <v>66249000</v>
      </c>
      <c r="G17" s="20">
        <v>33804125</v>
      </c>
      <c r="H17" s="20"/>
      <c r="I17" s="20"/>
      <c r="J17" s="20">
        <v>33804125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>
        <v>33804125</v>
      </c>
      <c r="X17" s="20">
        <v>66249000</v>
      </c>
      <c r="Y17" s="20">
        <v>-32444875</v>
      </c>
      <c r="Z17" s="21">
        <v>-48.97</v>
      </c>
      <c r="AA17" s="22">
        <v>66249000</v>
      </c>
    </row>
    <row r="18" spans="1:27" ht="12.7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>
        <v>1402995197</v>
      </c>
      <c r="D19" s="18"/>
      <c r="E19" s="19">
        <v>-32711726</v>
      </c>
      <c r="F19" s="20">
        <v>1377738121</v>
      </c>
      <c r="G19" s="20">
        <v>1466764553</v>
      </c>
      <c r="H19" s="20">
        <v>1216537</v>
      </c>
      <c r="I19" s="20">
        <v>1025894</v>
      </c>
      <c r="J19" s="20">
        <v>1469006984</v>
      </c>
      <c r="K19" s="20">
        <v>882400</v>
      </c>
      <c r="L19" s="20">
        <v>4023350</v>
      </c>
      <c r="M19" s="20">
        <v>3343991</v>
      </c>
      <c r="N19" s="20">
        <v>8249741</v>
      </c>
      <c r="O19" s="20"/>
      <c r="P19" s="20">
        <v>2647391</v>
      </c>
      <c r="Q19" s="20">
        <v>2920370</v>
      </c>
      <c r="R19" s="20">
        <v>5567761</v>
      </c>
      <c r="S19" s="20">
        <v>1406719</v>
      </c>
      <c r="T19" s="20">
        <v>1420757</v>
      </c>
      <c r="U19" s="20">
        <v>13777772</v>
      </c>
      <c r="V19" s="20">
        <v>16605248</v>
      </c>
      <c r="W19" s="20">
        <v>1499429734</v>
      </c>
      <c r="X19" s="20">
        <v>1377738121</v>
      </c>
      <c r="Y19" s="20">
        <v>121691613</v>
      </c>
      <c r="Z19" s="21">
        <v>8.83</v>
      </c>
      <c r="AA19" s="22">
        <v>1377738121</v>
      </c>
    </row>
    <row r="20" spans="1:27" ht="12.75">
      <c r="A20" s="23"/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46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2.75">
      <c r="A22" s="23" t="s">
        <v>47</v>
      </c>
      <c r="B22" s="17"/>
      <c r="C22" s="18">
        <v>665909</v>
      </c>
      <c r="D22" s="18"/>
      <c r="E22" s="19">
        <v>-124750</v>
      </c>
      <c r="F22" s="20">
        <v>541158</v>
      </c>
      <c r="G22" s="20">
        <v>967062</v>
      </c>
      <c r="H22" s="20"/>
      <c r="I22" s="20"/>
      <c r="J22" s="20">
        <v>967062</v>
      </c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>
        <v>967062</v>
      </c>
      <c r="X22" s="20">
        <v>541158</v>
      </c>
      <c r="Y22" s="20">
        <v>425904</v>
      </c>
      <c r="Z22" s="21">
        <v>78.7</v>
      </c>
      <c r="AA22" s="22">
        <v>541158</v>
      </c>
    </row>
    <row r="23" spans="1:27" ht="12.75">
      <c r="A23" s="23" t="s">
        <v>48</v>
      </c>
      <c r="B23" s="17"/>
      <c r="C23" s="18">
        <v>3854570</v>
      </c>
      <c r="D23" s="18"/>
      <c r="E23" s="19"/>
      <c r="F23" s="20">
        <v>3854570</v>
      </c>
      <c r="G23" s="24">
        <v>3854570</v>
      </c>
      <c r="H23" s="24"/>
      <c r="I23" s="24"/>
      <c r="J23" s="20">
        <v>3854570</v>
      </c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>
        <v>3854570</v>
      </c>
      <c r="X23" s="20">
        <v>3854570</v>
      </c>
      <c r="Y23" s="24"/>
      <c r="Z23" s="25"/>
      <c r="AA23" s="26">
        <v>3854570</v>
      </c>
    </row>
    <row r="24" spans="1:27" ht="12.75">
      <c r="A24" s="27" t="s">
        <v>49</v>
      </c>
      <c r="B24" s="35"/>
      <c r="C24" s="29">
        <f aca="true" t="shared" si="1" ref="C24:Y24">SUM(C15:C23)</f>
        <v>1473764676</v>
      </c>
      <c r="D24" s="29">
        <f>SUM(D15:D23)</f>
        <v>0</v>
      </c>
      <c r="E24" s="36">
        <f t="shared" si="1"/>
        <v>-32836476</v>
      </c>
      <c r="F24" s="37">
        <f t="shared" si="1"/>
        <v>1448382849</v>
      </c>
      <c r="G24" s="37">
        <f t="shared" si="1"/>
        <v>1505390310</v>
      </c>
      <c r="H24" s="37">
        <f t="shared" si="1"/>
        <v>1216537</v>
      </c>
      <c r="I24" s="37">
        <f t="shared" si="1"/>
        <v>1025894</v>
      </c>
      <c r="J24" s="37">
        <f t="shared" si="1"/>
        <v>1507632741</v>
      </c>
      <c r="K24" s="37">
        <f t="shared" si="1"/>
        <v>882400</v>
      </c>
      <c r="L24" s="37">
        <f t="shared" si="1"/>
        <v>4023350</v>
      </c>
      <c r="M24" s="37">
        <f t="shared" si="1"/>
        <v>3343991</v>
      </c>
      <c r="N24" s="37">
        <f t="shared" si="1"/>
        <v>8249741</v>
      </c>
      <c r="O24" s="37">
        <f t="shared" si="1"/>
        <v>0</v>
      </c>
      <c r="P24" s="37">
        <f t="shared" si="1"/>
        <v>2647391</v>
      </c>
      <c r="Q24" s="37">
        <f t="shared" si="1"/>
        <v>2920370</v>
      </c>
      <c r="R24" s="37">
        <f t="shared" si="1"/>
        <v>5567761</v>
      </c>
      <c r="S24" s="37">
        <f t="shared" si="1"/>
        <v>1406719</v>
      </c>
      <c r="T24" s="37">
        <f t="shared" si="1"/>
        <v>1420757</v>
      </c>
      <c r="U24" s="37">
        <f t="shared" si="1"/>
        <v>13777772</v>
      </c>
      <c r="V24" s="37">
        <f t="shared" si="1"/>
        <v>16605248</v>
      </c>
      <c r="W24" s="37">
        <f t="shared" si="1"/>
        <v>1538055491</v>
      </c>
      <c r="X24" s="37">
        <f t="shared" si="1"/>
        <v>1448382849</v>
      </c>
      <c r="Y24" s="37">
        <f t="shared" si="1"/>
        <v>89672642</v>
      </c>
      <c r="Z24" s="38">
        <f>+IF(X24&lt;&gt;0,+(Y24/X24)*100,0)</f>
        <v>6.191225066073673</v>
      </c>
      <c r="AA24" s="39">
        <f>SUM(AA15:AA23)</f>
        <v>1448382849</v>
      </c>
    </row>
    <row r="25" spans="1:27" ht="12.75">
      <c r="A25" s="27" t="s">
        <v>50</v>
      </c>
      <c r="B25" s="28"/>
      <c r="C25" s="29">
        <f aca="true" t="shared" si="2" ref="C25:Y25">+C12+C24</f>
        <v>1812117452</v>
      </c>
      <c r="D25" s="29">
        <f>+D12+D24</f>
        <v>0</v>
      </c>
      <c r="E25" s="30">
        <f t="shared" si="2"/>
        <v>-64011499</v>
      </c>
      <c r="F25" s="31">
        <f t="shared" si="2"/>
        <v>2099499955</v>
      </c>
      <c r="G25" s="31">
        <f t="shared" si="2"/>
        <v>1924859382</v>
      </c>
      <c r="H25" s="31">
        <f t="shared" si="2"/>
        <v>-3790086</v>
      </c>
      <c r="I25" s="31">
        <f t="shared" si="2"/>
        <v>-8486471</v>
      </c>
      <c r="J25" s="31">
        <f t="shared" si="2"/>
        <v>1912582825</v>
      </c>
      <c r="K25" s="31">
        <f t="shared" si="2"/>
        <v>6309158</v>
      </c>
      <c r="L25" s="31">
        <f t="shared" si="2"/>
        <v>2071346</v>
      </c>
      <c r="M25" s="31">
        <f t="shared" si="2"/>
        <v>41808000</v>
      </c>
      <c r="N25" s="31">
        <f t="shared" si="2"/>
        <v>50188504</v>
      </c>
      <c r="O25" s="31">
        <f t="shared" si="2"/>
        <v>-7213328</v>
      </c>
      <c r="P25" s="31">
        <f t="shared" si="2"/>
        <v>-3751614</v>
      </c>
      <c r="Q25" s="31">
        <f t="shared" si="2"/>
        <v>-1245080</v>
      </c>
      <c r="R25" s="31">
        <f t="shared" si="2"/>
        <v>-12210022</v>
      </c>
      <c r="S25" s="31">
        <f t="shared" si="2"/>
        <v>23584037</v>
      </c>
      <c r="T25" s="31">
        <f t="shared" si="2"/>
        <v>10684968</v>
      </c>
      <c r="U25" s="31">
        <f t="shared" si="2"/>
        <v>5778148</v>
      </c>
      <c r="V25" s="31">
        <f t="shared" si="2"/>
        <v>40047153</v>
      </c>
      <c r="W25" s="31">
        <f t="shared" si="2"/>
        <v>1990608460</v>
      </c>
      <c r="X25" s="31">
        <f t="shared" si="2"/>
        <v>2099499955</v>
      </c>
      <c r="Y25" s="31">
        <f t="shared" si="2"/>
        <v>-108891495</v>
      </c>
      <c r="Z25" s="32">
        <f>+IF(X25&lt;&gt;0,+(Y25/X25)*100,0)</f>
        <v>-5.186544288351747</v>
      </c>
      <c r="AA25" s="33">
        <f>+AA12+AA24</f>
        <v>2099499955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51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52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53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54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2.75">
      <c r="A31" s="23" t="s">
        <v>55</v>
      </c>
      <c r="B31" s="17"/>
      <c r="C31" s="18">
        <v>11936031</v>
      </c>
      <c r="D31" s="18"/>
      <c r="E31" s="19"/>
      <c r="F31" s="20">
        <v>11936031</v>
      </c>
      <c r="G31" s="20">
        <v>11972521</v>
      </c>
      <c r="H31" s="20">
        <v>-39428</v>
      </c>
      <c r="I31" s="20">
        <v>-122677</v>
      </c>
      <c r="J31" s="20">
        <v>11810416</v>
      </c>
      <c r="K31" s="20">
        <v>184697</v>
      </c>
      <c r="L31" s="20">
        <v>-5523</v>
      </c>
      <c r="M31" s="20">
        <v>8872</v>
      </c>
      <c r="N31" s="20">
        <v>188046</v>
      </c>
      <c r="O31" s="20">
        <v>-64269</v>
      </c>
      <c r="P31" s="20">
        <v>-9884</v>
      </c>
      <c r="Q31" s="20">
        <v>70645</v>
      </c>
      <c r="R31" s="20">
        <v>-3508</v>
      </c>
      <c r="S31" s="20">
        <v>5042</v>
      </c>
      <c r="T31" s="20">
        <v>14657</v>
      </c>
      <c r="U31" s="20">
        <v>3628060</v>
      </c>
      <c r="V31" s="20">
        <v>3647759</v>
      </c>
      <c r="W31" s="20">
        <v>15642713</v>
      </c>
      <c r="X31" s="20">
        <v>11936031</v>
      </c>
      <c r="Y31" s="20">
        <v>3706682</v>
      </c>
      <c r="Z31" s="21">
        <v>31.05</v>
      </c>
      <c r="AA31" s="22">
        <v>11936031</v>
      </c>
    </row>
    <row r="32" spans="1:27" ht="12.75">
      <c r="A32" s="23" t="s">
        <v>56</v>
      </c>
      <c r="B32" s="17"/>
      <c r="C32" s="18">
        <v>306855727</v>
      </c>
      <c r="D32" s="18"/>
      <c r="E32" s="19">
        <v>-66310000</v>
      </c>
      <c r="F32" s="20">
        <v>232671000</v>
      </c>
      <c r="G32" s="20">
        <v>370152930</v>
      </c>
      <c r="H32" s="20">
        <v>17227886</v>
      </c>
      <c r="I32" s="20">
        <v>839301</v>
      </c>
      <c r="J32" s="20">
        <v>388220117</v>
      </c>
      <c r="K32" s="20">
        <v>9714607</v>
      </c>
      <c r="L32" s="20">
        <v>10807038</v>
      </c>
      <c r="M32" s="20">
        <v>27663837</v>
      </c>
      <c r="N32" s="20">
        <v>48185482</v>
      </c>
      <c r="O32" s="20">
        <v>-38810881</v>
      </c>
      <c r="P32" s="20">
        <v>-30102170</v>
      </c>
      <c r="Q32" s="20">
        <v>-19943140</v>
      </c>
      <c r="R32" s="20">
        <v>-88856191</v>
      </c>
      <c r="S32" s="20">
        <v>16278603</v>
      </c>
      <c r="T32" s="20">
        <v>14268345</v>
      </c>
      <c r="U32" s="20">
        <v>35202699</v>
      </c>
      <c r="V32" s="20">
        <v>65749647</v>
      </c>
      <c r="W32" s="20">
        <v>413299055</v>
      </c>
      <c r="X32" s="20">
        <v>232671000</v>
      </c>
      <c r="Y32" s="20">
        <v>180628055</v>
      </c>
      <c r="Z32" s="21">
        <v>77.63</v>
      </c>
      <c r="AA32" s="22">
        <v>232671000</v>
      </c>
    </row>
    <row r="33" spans="1:27" ht="12.75">
      <c r="A33" s="23" t="s">
        <v>57</v>
      </c>
      <c r="B33" s="17"/>
      <c r="C33" s="18">
        <v>82271656</v>
      </c>
      <c r="D33" s="18"/>
      <c r="E33" s="19"/>
      <c r="F33" s="20">
        <v>82272407</v>
      </c>
      <c r="G33" s="20">
        <v>80039759</v>
      </c>
      <c r="H33" s="20"/>
      <c r="I33" s="20">
        <v>-20000</v>
      </c>
      <c r="J33" s="20">
        <v>80019759</v>
      </c>
      <c r="K33" s="20"/>
      <c r="L33" s="20"/>
      <c r="M33" s="20"/>
      <c r="N33" s="20"/>
      <c r="O33" s="20"/>
      <c r="P33" s="20"/>
      <c r="Q33" s="20">
        <v>-20000</v>
      </c>
      <c r="R33" s="20">
        <v>-20000</v>
      </c>
      <c r="S33" s="20"/>
      <c r="T33" s="20"/>
      <c r="U33" s="20">
        <v>-20000</v>
      </c>
      <c r="V33" s="20">
        <v>-20000</v>
      </c>
      <c r="W33" s="20">
        <v>79979759</v>
      </c>
      <c r="X33" s="20">
        <v>82272407</v>
      </c>
      <c r="Y33" s="20">
        <v>-2292648</v>
      </c>
      <c r="Z33" s="21">
        <v>-2.79</v>
      </c>
      <c r="AA33" s="22">
        <v>82272407</v>
      </c>
    </row>
    <row r="34" spans="1:27" ht="12.75">
      <c r="A34" s="27" t="s">
        <v>58</v>
      </c>
      <c r="B34" s="28"/>
      <c r="C34" s="29">
        <f aca="true" t="shared" si="3" ref="C34:Y34">SUM(C29:C33)</f>
        <v>401063414</v>
      </c>
      <c r="D34" s="29">
        <f>SUM(D29:D33)</f>
        <v>0</v>
      </c>
      <c r="E34" s="30">
        <f t="shared" si="3"/>
        <v>-66310000</v>
      </c>
      <c r="F34" s="31">
        <f t="shared" si="3"/>
        <v>326879438</v>
      </c>
      <c r="G34" s="31">
        <f t="shared" si="3"/>
        <v>462165210</v>
      </c>
      <c r="H34" s="31">
        <f t="shared" si="3"/>
        <v>17188458</v>
      </c>
      <c r="I34" s="31">
        <f t="shared" si="3"/>
        <v>696624</v>
      </c>
      <c r="J34" s="31">
        <f t="shared" si="3"/>
        <v>480050292</v>
      </c>
      <c r="K34" s="31">
        <f t="shared" si="3"/>
        <v>9899304</v>
      </c>
      <c r="L34" s="31">
        <f t="shared" si="3"/>
        <v>10801515</v>
      </c>
      <c r="M34" s="31">
        <f t="shared" si="3"/>
        <v>27672709</v>
      </c>
      <c r="N34" s="31">
        <f t="shared" si="3"/>
        <v>48373528</v>
      </c>
      <c r="O34" s="31">
        <f t="shared" si="3"/>
        <v>-38875150</v>
      </c>
      <c r="P34" s="31">
        <f t="shared" si="3"/>
        <v>-30112054</v>
      </c>
      <c r="Q34" s="31">
        <f t="shared" si="3"/>
        <v>-19892495</v>
      </c>
      <c r="R34" s="31">
        <f t="shared" si="3"/>
        <v>-88879699</v>
      </c>
      <c r="S34" s="31">
        <f t="shared" si="3"/>
        <v>16283645</v>
      </c>
      <c r="T34" s="31">
        <f t="shared" si="3"/>
        <v>14283002</v>
      </c>
      <c r="U34" s="31">
        <f t="shared" si="3"/>
        <v>38810759</v>
      </c>
      <c r="V34" s="31">
        <f t="shared" si="3"/>
        <v>69377406</v>
      </c>
      <c r="W34" s="31">
        <f t="shared" si="3"/>
        <v>508921527</v>
      </c>
      <c r="X34" s="31">
        <f t="shared" si="3"/>
        <v>326879438</v>
      </c>
      <c r="Y34" s="31">
        <f t="shared" si="3"/>
        <v>182042089</v>
      </c>
      <c r="Z34" s="32">
        <f>+IF(X34&lt;&gt;0,+(Y34/X34)*100,0)</f>
        <v>55.690896348151455</v>
      </c>
      <c r="AA34" s="33">
        <f>SUM(AA29:AA33)</f>
        <v>326879438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59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60</v>
      </c>
      <c r="B37" s="17"/>
      <c r="C37" s="18">
        <v>-14190</v>
      </c>
      <c r="D37" s="18"/>
      <c r="E37" s="19"/>
      <c r="F37" s="20"/>
      <c r="G37" s="20">
        <v>-14190</v>
      </c>
      <c r="H37" s="20"/>
      <c r="I37" s="20"/>
      <c r="J37" s="20">
        <v>-14190</v>
      </c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>
        <v>-14190</v>
      </c>
      <c r="X37" s="20"/>
      <c r="Y37" s="20">
        <v>-14190</v>
      </c>
      <c r="Z37" s="21"/>
      <c r="AA37" s="22"/>
    </row>
    <row r="38" spans="1:27" ht="12.75">
      <c r="A38" s="23" t="s">
        <v>57</v>
      </c>
      <c r="B38" s="17"/>
      <c r="C38" s="18">
        <v>22861593</v>
      </c>
      <c r="D38" s="18"/>
      <c r="E38" s="19"/>
      <c r="F38" s="20">
        <v>22861593</v>
      </c>
      <c r="G38" s="20">
        <v>22861593</v>
      </c>
      <c r="H38" s="20"/>
      <c r="I38" s="20"/>
      <c r="J38" s="20">
        <v>22861593</v>
      </c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>
        <v>22861593</v>
      </c>
      <c r="X38" s="20">
        <v>22861593</v>
      </c>
      <c r="Y38" s="20"/>
      <c r="Z38" s="21"/>
      <c r="AA38" s="22">
        <v>22861593</v>
      </c>
    </row>
    <row r="39" spans="1:27" ht="12.75">
      <c r="A39" s="27" t="s">
        <v>61</v>
      </c>
      <c r="B39" s="35"/>
      <c r="C39" s="29">
        <f aca="true" t="shared" si="4" ref="C39:Y39">SUM(C37:C38)</f>
        <v>22847403</v>
      </c>
      <c r="D39" s="29">
        <f>SUM(D37:D38)</f>
        <v>0</v>
      </c>
      <c r="E39" s="36">
        <f t="shared" si="4"/>
        <v>0</v>
      </c>
      <c r="F39" s="37">
        <f t="shared" si="4"/>
        <v>22861593</v>
      </c>
      <c r="G39" s="37">
        <f t="shared" si="4"/>
        <v>22847403</v>
      </c>
      <c r="H39" s="37">
        <f t="shared" si="4"/>
        <v>0</v>
      </c>
      <c r="I39" s="37">
        <f t="shared" si="4"/>
        <v>0</v>
      </c>
      <c r="J39" s="37">
        <f t="shared" si="4"/>
        <v>22847403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22847403</v>
      </c>
      <c r="X39" s="37">
        <f t="shared" si="4"/>
        <v>22861593</v>
      </c>
      <c r="Y39" s="37">
        <f t="shared" si="4"/>
        <v>-14190</v>
      </c>
      <c r="Z39" s="38">
        <f>+IF(X39&lt;&gt;0,+(Y39/X39)*100,0)</f>
        <v>-0.06206916552140526</v>
      </c>
      <c r="AA39" s="39">
        <f>SUM(AA37:AA38)</f>
        <v>22861593</v>
      </c>
    </row>
    <row r="40" spans="1:27" ht="12.75">
      <c r="A40" s="27" t="s">
        <v>62</v>
      </c>
      <c r="B40" s="28"/>
      <c r="C40" s="29">
        <f aca="true" t="shared" si="5" ref="C40:Y40">+C34+C39</f>
        <v>423910817</v>
      </c>
      <c r="D40" s="29">
        <f>+D34+D39</f>
        <v>0</v>
      </c>
      <c r="E40" s="30">
        <f t="shared" si="5"/>
        <v>-66310000</v>
      </c>
      <c r="F40" s="31">
        <f t="shared" si="5"/>
        <v>349741031</v>
      </c>
      <c r="G40" s="31">
        <f t="shared" si="5"/>
        <v>485012613</v>
      </c>
      <c r="H40" s="31">
        <f t="shared" si="5"/>
        <v>17188458</v>
      </c>
      <c r="I40" s="31">
        <f t="shared" si="5"/>
        <v>696624</v>
      </c>
      <c r="J40" s="31">
        <f t="shared" si="5"/>
        <v>502897695</v>
      </c>
      <c r="K40" s="31">
        <f t="shared" si="5"/>
        <v>9899304</v>
      </c>
      <c r="L40" s="31">
        <f t="shared" si="5"/>
        <v>10801515</v>
      </c>
      <c r="M40" s="31">
        <f t="shared" si="5"/>
        <v>27672709</v>
      </c>
      <c r="N40" s="31">
        <f t="shared" si="5"/>
        <v>48373528</v>
      </c>
      <c r="O40" s="31">
        <f t="shared" si="5"/>
        <v>-38875150</v>
      </c>
      <c r="P40" s="31">
        <f t="shared" si="5"/>
        <v>-30112054</v>
      </c>
      <c r="Q40" s="31">
        <f t="shared" si="5"/>
        <v>-19892495</v>
      </c>
      <c r="R40" s="31">
        <f t="shared" si="5"/>
        <v>-88879699</v>
      </c>
      <c r="S40" s="31">
        <f t="shared" si="5"/>
        <v>16283645</v>
      </c>
      <c r="T40" s="31">
        <f t="shared" si="5"/>
        <v>14283002</v>
      </c>
      <c r="U40" s="31">
        <f t="shared" si="5"/>
        <v>38810759</v>
      </c>
      <c r="V40" s="31">
        <f t="shared" si="5"/>
        <v>69377406</v>
      </c>
      <c r="W40" s="31">
        <f t="shared" si="5"/>
        <v>531768930</v>
      </c>
      <c r="X40" s="31">
        <f t="shared" si="5"/>
        <v>349741031</v>
      </c>
      <c r="Y40" s="31">
        <f t="shared" si="5"/>
        <v>182027899</v>
      </c>
      <c r="Z40" s="32">
        <f>+IF(X40&lt;&gt;0,+(Y40/X40)*100,0)</f>
        <v>52.046480928913375</v>
      </c>
      <c r="AA40" s="33">
        <f>+AA34+AA39</f>
        <v>349741031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1388206635</v>
      </c>
      <c r="D42" s="43">
        <f>+D25-D40</f>
        <v>0</v>
      </c>
      <c r="E42" s="44">
        <f t="shared" si="6"/>
        <v>2298501</v>
      </c>
      <c r="F42" s="45">
        <f t="shared" si="6"/>
        <v>1749758924</v>
      </c>
      <c r="G42" s="45">
        <f t="shared" si="6"/>
        <v>1439846769</v>
      </c>
      <c r="H42" s="45">
        <f t="shared" si="6"/>
        <v>-20978544</v>
      </c>
      <c r="I42" s="45">
        <f t="shared" si="6"/>
        <v>-9183095</v>
      </c>
      <c r="J42" s="45">
        <f t="shared" si="6"/>
        <v>1409685130</v>
      </c>
      <c r="K42" s="45">
        <f t="shared" si="6"/>
        <v>-3590146</v>
      </c>
      <c r="L42" s="45">
        <f t="shared" si="6"/>
        <v>-8730169</v>
      </c>
      <c r="M42" s="45">
        <f t="shared" si="6"/>
        <v>14135291</v>
      </c>
      <c r="N42" s="45">
        <f t="shared" si="6"/>
        <v>1814976</v>
      </c>
      <c r="O42" s="45">
        <f t="shared" si="6"/>
        <v>31661822</v>
      </c>
      <c r="P42" s="45">
        <f t="shared" si="6"/>
        <v>26360440</v>
      </c>
      <c r="Q42" s="45">
        <f t="shared" si="6"/>
        <v>18647415</v>
      </c>
      <c r="R42" s="45">
        <f t="shared" si="6"/>
        <v>76669677</v>
      </c>
      <c r="S42" s="45">
        <f t="shared" si="6"/>
        <v>7300392</v>
      </c>
      <c r="T42" s="45">
        <f t="shared" si="6"/>
        <v>-3598034</v>
      </c>
      <c r="U42" s="45">
        <f t="shared" si="6"/>
        <v>-33032611</v>
      </c>
      <c r="V42" s="45">
        <f t="shared" si="6"/>
        <v>-29330253</v>
      </c>
      <c r="W42" s="45">
        <f t="shared" si="6"/>
        <v>1458839530</v>
      </c>
      <c r="X42" s="45">
        <f t="shared" si="6"/>
        <v>1749758924</v>
      </c>
      <c r="Y42" s="45">
        <f t="shared" si="6"/>
        <v>-290919394</v>
      </c>
      <c r="Z42" s="46">
        <f>+IF(X42&lt;&gt;0,+(Y42/X42)*100,0)</f>
        <v>-16.626255766420083</v>
      </c>
      <c r="AA42" s="47">
        <f>+AA25-AA40</f>
        <v>1749758924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1402554479</v>
      </c>
      <c r="D45" s="18"/>
      <c r="E45" s="19"/>
      <c r="F45" s="20">
        <v>1741072869</v>
      </c>
      <c r="G45" s="20">
        <v>1374047727</v>
      </c>
      <c r="H45" s="20">
        <v>412795</v>
      </c>
      <c r="I45" s="20">
        <v>483733</v>
      </c>
      <c r="J45" s="20">
        <v>1374944255</v>
      </c>
      <c r="K45" s="20"/>
      <c r="L45" s="20"/>
      <c r="M45" s="20"/>
      <c r="N45" s="20"/>
      <c r="O45" s="20">
        <v>407592</v>
      </c>
      <c r="P45" s="20">
        <v>3014603</v>
      </c>
      <c r="Q45" s="20">
        <v>1033000</v>
      </c>
      <c r="R45" s="20">
        <v>4455195</v>
      </c>
      <c r="S45" s="20"/>
      <c r="T45" s="20"/>
      <c r="U45" s="20">
        <v>-2088366</v>
      </c>
      <c r="V45" s="20">
        <v>-2088366</v>
      </c>
      <c r="W45" s="20">
        <v>1377311084</v>
      </c>
      <c r="X45" s="20">
        <v>1741072869</v>
      </c>
      <c r="Y45" s="20">
        <v>-363761785</v>
      </c>
      <c r="Z45" s="48">
        <v>-20.89</v>
      </c>
      <c r="AA45" s="22">
        <v>1741072869</v>
      </c>
    </row>
    <row r="46" spans="1:27" ht="12.7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2.75">
      <c r="A47" s="23"/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68</v>
      </c>
      <c r="B48" s="50" t="s">
        <v>64</v>
      </c>
      <c r="C48" s="51">
        <f aca="true" t="shared" si="7" ref="C48:Y48">SUM(C45:C47)</f>
        <v>1402554479</v>
      </c>
      <c r="D48" s="51">
        <f>SUM(D45:D47)</f>
        <v>0</v>
      </c>
      <c r="E48" s="52">
        <f t="shared" si="7"/>
        <v>0</v>
      </c>
      <c r="F48" s="53">
        <f t="shared" si="7"/>
        <v>1741072869</v>
      </c>
      <c r="G48" s="53">
        <f t="shared" si="7"/>
        <v>1374047727</v>
      </c>
      <c r="H48" s="53">
        <f t="shared" si="7"/>
        <v>412795</v>
      </c>
      <c r="I48" s="53">
        <f t="shared" si="7"/>
        <v>483733</v>
      </c>
      <c r="J48" s="53">
        <f t="shared" si="7"/>
        <v>1374944255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407592</v>
      </c>
      <c r="P48" s="53">
        <f t="shared" si="7"/>
        <v>3014603</v>
      </c>
      <c r="Q48" s="53">
        <f t="shared" si="7"/>
        <v>1033000</v>
      </c>
      <c r="R48" s="53">
        <f t="shared" si="7"/>
        <v>4455195</v>
      </c>
      <c r="S48" s="53">
        <f t="shared" si="7"/>
        <v>0</v>
      </c>
      <c r="T48" s="53">
        <f t="shared" si="7"/>
        <v>0</v>
      </c>
      <c r="U48" s="53">
        <f t="shared" si="7"/>
        <v>-2088366</v>
      </c>
      <c r="V48" s="53">
        <f t="shared" si="7"/>
        <v>-2088366</v>
      </c>
      <c r="W48" s="53">
        <f t="shared" si="7"/>
        <v>1377311084</v>
      </c>
      <c r="X48" s="53">
        <f t="shared" si="7"/>
        <v>1741072869</v>
      </c>
      <c r="Y48" s="53">
        <f t="shared" si="7"/>
        <v>-363761785</v>
      </c>
      <c r="Z48" s="54">
        <f>+IF(X48&lt;&gt;0,+(Y48/X48)*100,0)</f>
        <v>-20.892967289124993</v>
      </c>
      <c r="AA48" s="55">
        <f>SUM(AA45:AA47)</f>
        <v>1741072869</v>
      </c>
    </row>
    <row r="49" spans="1:27" ht="12.75">
      <c r="A49" s="56" t="s">
        <v>123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124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125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7" t="s">
        <v>98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126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-473768</v>
      </c>
      <c r="D6" s="18"/>
      <c r="E6" s="19">
        <v>243418755</v>
      </c>
      <c r="F6" s="20">
        <v>13967305</v>
      </c>
      <c r="G6" s="20">
        <v>52491236</v>
      </c>
      <c r="H6" s="20">
        <v>-20869716</v>
      </c>
      <c r="I6" s="20">
        <v>-8448059</v>
      </c>
      <c r="J6" s="20">
        <v>23173461</v>
      </c>
      <c r="K6" s="20">
        <v>-12395152</v>
      </c>
      <c r="L6" s="20">
        <v>-3782341</v>
      </c>
      <c r="M6" s="20">
        <v>34154199</v>
      </c>
      <c r="N6" s="20">
        <v>17976706</v>
      </c>
      <c r="O6" s="20">
        <v>-19329799</v>
      </c>
      <c r="P6" s="20">
        <v>-16062136</v>
      </c>
      <c r="Q6" s="20">
        <v>22508348</v>
      </c>
      <c r="R6" s="20">
        <v>-12883587</v>
      </c>
      <c r="S6" s="20">
        <v>1766563</v>
      </c>
      <c r="T6" s="20">
        <v>-11950207</v>
      </c>
      <c r="U6" s="20">
        <v>-18451984</v>
      </c>
      <c r="V6" s="20">
        <v>-28635628</v>
      </c>
      <c r="W6" s="20">
        <v>-369048</v>
      </c>
      <c r="X6" s="20">
        <v>13967305</v>
      </c>
      <c r="Y6" s="20">
        <v>-14336353</v>
      </c>
      <c r="Z6" s="21">
        <v>-102.64</v>
      </c>
      <c r="AA6" s="22">
        <v>13967305</v>
      </c>
    </row>
    <row r="7" spans="1:27" ht="12.75">
      <c r="A7" s="23" t="s">
        <v>34</v>
      </c>
      <c r="B7" s="17"/>
      <c r="C7" s="18">
        <v>6657103</v>
      </c>
      <c r="D7" s="18"/>
      <c r="E7" s="19">
        <v>-242029245</v>
      </c>
      <c r="F7" s="20"/>
      <c r="G7" s="20">
        <v>-659835</v>
      </c>
      <c r="H7" s="20">
        <v>6301331</v>
      </c>
      <c r="I7" s="20">
        <v>-11370197</v>
      </c>
      <c r="J7" s="20">
        <v>-5728701</v>
      </c>
      <c r="K7" s="20">
        <v>6092031</v>
      </c>
      <c r="L7" s="20">
        <v>-1670577</v>
      </c>
      <c r="M7" s="20">
        <v>678959</v>
      </c>
      <c r="N7" s="20">
        <v>5100413</v>
      </c>
      <c r="O7" s="20">
        <v>1261694</v>
      </c>
      <c r="P7" s="20">
        <v>-2910537</v>
      </c>
      <c r="Q7" s="20">
        <v>26222308</v>
      </c>
      <c r="R7" s="20">
        <v>24573465</v>
      </c>
      <c r="S7" s="20">
        <v>-28286933</v>
      </c>
      <c r="T7" s="20">
        <v>-1903416</v>
      </c>
      <c r="U7" s="20">
        <v>7869564</v>
      </c>
      <c r="V7" s="20">
        <v>-22320785</v>
      </c>
      <c r="W7" s="20">
        <v>1624392</v>
      </c>
      <c r="X7" s="20"/>
      <c r="Y7" s="20">
        <v>1624392</v>
      </c>
      <c r="Z7" s="21"/>
      <c r="AA7" s="22"/>
    </row>
    <row r="8" spans="1:27" ht="12.75">
      <c r="A8" s="23" t="s">
        <v>35</v>
      </c>
      <c r="B8" s="17"/>
      <c r="C8" s="18">
        <v>58216873</v>
      </c>
      <c r="D8" s="18"/>
      <c r="E8" s="19">
        <v>48855000</v>
      </c>
      <c r="F8" s="20">
        <v>46016880</v>
      </c>
      <c r="G8" s="20">
        <v>12004949</v>
      </c>
      <c r="H8" s="20">
        <v>-944937</v>
      </c>
      <c r="I8" s="20">
        <v>828621</v>
      </c>
      <c r="J8" s="20">
        <v>11888633</v>
      </c>
      <c r="K8" s="20">
        <v>-3345552</v>
      </c>
      <c r="L8" s="20">
        <v>-3581311</v>
      </c>
      <c r="M8" s="20">
        <v>-629115</v>
      </c>
      <c r="N8" s="20">
        <v>-7555978</v>
      </c>
      <c r="O8" s="20">
        <v>142840</v>
      </c>
      <c r="P8" s="20">
        <v>619576</v>
      </c>
      <c r="Q8" s="20">
        <v>-1718217</v>
      </c>
      <c r="R8" s="20">
        <v>-955801</v>
      </c>
      <c r="S8" s="20">
        <v>1048371</v>
      </c>
      <c r="T8" s="20">
        <v>233501</v>
      </c>
      <c r="U8" s="20">
        <v>651532</v>
      </c>
      <c r="V8" s="20">
        <v>1933404</v>
      </c>
      <c r="W8" s="20">
        <v>5310258</v>
      </c>
      <c r="X8" s="20">
        <v>46016880</v>
      </c>
      <c r="Y8" s="20">
        <v>-40706622</v>
      </c>
      <c r="Z8" s="21">
        <v>-88.46</v>
      </c>
      <c r="AA8" s="22">
        <v>46016880</v>
      </c>
    </row>
    <row r="9" spans="1:27" ht="12.75">
      <c r="A9" s="23" t="s">
        <v>36</v>
      </c>
      <c r="B9" s="17"/>
      <c r="C9" s="18">
        <v>-11975194</v>
      </c>
      <c r="D9" s="18"/>
      <c r="E9" s="19">
        <v>1500000</v>
      </c>
      <c r="F9" s="20">
        <v>1500000</v>
      </c>
      <c r="G9" s="20">
        <v>-25412</v>
      </c>
      <c r="H9" s="20">
        <v>696740</v>
      </c>
      <c r="I9" s="20">
        <v>-800635</v>
      </c>
      <c r="J9" s="20">
        <v>-129307</v>
      </c>
      <c r="K9" s="20">
        <v>-1097354</v>
      </c>
      <c r="L9" s="20">
        <v>981967</v>
      </c>
      <c r="M9" s="20">
        <v>706136</v>
      </c>
      <c r="N9" s="20">
        <v>590749</v>
      </c>
      <c r="O9" s="20">
        <v>197463</v>
      </c>
      <c r="P9" s="20">
        <v>-1407245</v>
      </c>
      <c r="Q9" s="20">
        <v>452081</v>
      </c>
      <c r="R9" s="20">
        <v>-757701</v>
      </c>
      <c r="S9" s="20">
        <v>1526088</v>
      </c>
      <c r="T9" s="20">
        <v>-298587</v>
      </c>
      <c r="U9" s="20">
        <v>2051852</v>
      </c>
      <c r="V9" s="20">
        <v>3279353</v>
      </c>
      <c r="W9" s="20">
        <v>2983094</v>
      </c>
      <c r="X9" s="20">
        <v>1500000</v>
      </c>
      <c r="Y9" s="20">
        <v>1483094</v>
      </c>
      <c r="Z9" s="21">
        <v>98.87</v>
      </c>
      <c r="AA9" s="22">
        <v>1500000</v>
      </c>
    </row>
    <row r="10" spans="1:27" ht="12.7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2.75">
      <c r="A11" s="23" t="s">
        <v>38</v>
      </c>
      <c r="B11" s="17"/>
      <c r="C11" s="18"/>
      <c r="D11" s="18"/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0">
        <v>58000</v>
      </c>
      <c r="P11" s="20">
        <v>1700</v>
      </c>
      <c r="Q11" s="20"/>
      <c r="R11" s="20">
        <v>59700</v>
      </c>
      <c r="S11" s="20"/>
      <c r="T11" s="20"/>
      <c r="U11" s="20"/>
      <c r="V11" s="20"/>
      <c r="W11" s="20">
        <v>59700</v>
      </c>
      <c r="X11" s="20"/>
      <c r="Y11" s="20">
        <v>59700</v>
      </c>
      <c r="Z11" s="21"/>
      <c r="AA11" s="22"/>
    </row>
    <row r="12" spans="1:27" ht="12.75">
      <c r="A12" s="27" t="s">
        <v>39</v>
      </c>
      <c r="B12" s="28"/>
      <c r="C12" s="29">
        <f aca="true" t="shared" si="0" ref="C12:Y12">SUM(C6:C11)</f>
        <v>52425014</v>
      </c>
      <c r="D12" s="29">
        <f>SUM(D6:D11)</f>
        <v>0</v>
      </c>
      <c r="E12" s="30">
        <f t="shared" si="0"/>
        <v>51744510</v>
      </c>
      <c r="F12" s="31">
        <f t="shared" si="0"/>
        <v>61484185</v>
      </c>
      <c r="G12" s="31">
        <f t="shared" si="0"/>
        <v>63810938</v>
      </c>
      <c r="H12" s="31">
        <f t="shared" si="0"/>
        <v>-14816582</v>
      </c>
      <c r="I12" s="31">
        <f t="shared" si="0"/>
        <v>-19790270</v>
      </c>
      <c r="J12" s="31">
        <f t="shared" si="0"/>
        <v>29204086</v>
      </c>
      <c r="K12" s="31">
        <f t="shared" si="0"/>
        <v>-10746027</v>
      </c>
      <c r="L12" s="31">
        <f t="shared" si="0"/>
        <v>-8052262</v>
      </c>
      <c r="M12" s="31">
        <f t="shared" si="0"/>
        <v>34910179</v>
      </c>
      <c r="N12" s="31">
        <f t="shared" si="0"/>
        <v>16111890</v>
      </c>
      <c r="O12" s="31">
        <f t="shared" si="0"/>
        <v>-17669802</v>
      </c>
      <c r="P12" s="31">
        <f t="shared" si="0"/>
        <v>-19758642</v>
      </c>
      <c r="Q12" s="31">
        <f t="shared" si="0"/>
        <v>47464520</v>
      </c>
      <c r="R12" s="31">
        <f t="shared" si="0"/>
        <v>10036076</v>
      </c>
      <c r="S12" s="31">
        <f t="shared" si="0"/>
        <v>-23945911</v>
      </c>
      <c r="T12" s="31">
        <f t="shared" si="0"/>
        <v>-13918709</v>
      </c>
      <c r="U12" s="31">
        <f t="shared" si="0"/>
        <v>-7879036</v>
      </c>
      <c r="V12" s="31">
        <f t="shared" si="0"/>
        <v>-45743656</v>
      </c>
      <c r="W12" s="31">
        <f t="shared" si="0"/>
        <v>9608396</v>
      </c>
      <c r="X12" s="31">
        <f t="shared" si="0"/>
        <v>61484185</v>
      </c>
      <c r="Y12" s="31">
        <f t="shared" si="0"/>
        <v>-51875789</v>
      </c>
      <c r="Z12" s="32">
        <f>+IF(X12&lt;&gt;0,+(Y12/X12)*100,0)</f>
        <v>-84.3725732072402</v>
      </c>
      <c r="AA12" s="33">
        <f>SUM(AA6:AA11)</f>
        <v>61484185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2.7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2.75">
      <c r="A17" s="23" t="s">
        <v>43</v>
      </c>
      <c r="B17" s="17"/>
      <c r="C17" s="18"/>
      <c r="D17" s="18"/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1"/>
      <c r="AA17" s="22"/>
    </row>
    <row r="18" spans="1:27" ht="12.7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>
        <v>315646334</v>
      </c>
      <c r="D19" s="18"/>
      <c r="E19" s="19">
        <v>449723999</v>
      </c>
      <c r="F19" s="20">
        <v>351496000</v>
      </c>
      <c r="G19" s="20">
        <v>2676338</v>
      </c>
      <c r="H19" s="20">
        <v>2321158</v>
      </c>
      <c r="I19" s="20">
        <v>-1149814</v>
      </c>
      <c r="J19" s="20">
        <v>3847682</v>
      </c>
      <c r="K19" s="20">
        <v>619809</v>
      </c>
      <c r="L19" s="20">
        <v>4043649</v>
      </c>
      <c r="M19" s="20">
        <v>1081131</v>
      </c>
      <c r="N19" s="20">
        <v>5744589</v>
      </c>
      <c r="O19" s="20">
        <v>-1205475</v>
      </c>
      <c r="P19" s="20">
        <v>348383</v>
      </c>
      <c r="Q19" s="20">
        <v>1728674</v>
      </c>
      <c r="R19" s="20">
        <v>871582</v>
      </c>
      <c r="S19" s="20">
        <v>-1701050</v>
      </c>
      <c r="T19" s="20">
        <v>-751074</v>
      </c>
      <c r="U19" s="20">
        <v>9523937</v>
      </c>
      <c r="V19" s="20">
        <v>7071813</v>
      </c>
      <c r="W19" s="20">
        <v>17535666</v>
      </c>
      <c r="X19" s="20">
        <v>351496000</v>
      </c>
      <c r="Y19" s="20">
        <v>-333960334</v>
      </c>
      <c r="Z19" s="21">
        <v>-95.01</v>
      </c>
      <c r="AA19" s="22">
        <v>351496000</v>
      </c>
    </row>
    <row r="20" spans="1:27" ht="12.75">
      <c r="A20" s="23"/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46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2.75">
      <c r="A22" s="23" t="s">
        <v>47</v>
      </c>
      <c r="B22" s="17"/>
      <c r="C22" s="18">
        <v>244707</v>
      </c>
      <c r="D22" s="18"/>
      <c r="E22" s="19">
        <v>460666</v>
      </c>
      <c r="F22" s="20">
        <v>244708</v>
      </c>
      <c r="G22" s="20"/>
      <c r="H22" s="20">
        <v>-39616</v>
      </c>
      <c r="I22" s="20">
        <v>-76085</v>
      </c>
      <c r="J22" s="20">
        <v>-115701</v>
      </c>
      <c r="K22" s="20"/>
      <c r="L22" s="20"/>
      <c r="M22" s="20">
        <v>-5656</v>
      </c>
      <c r="N22" s="20">
        <v>-5656</v>
      </c>
      <c r="O22" s="20">
        <v>-5656</v>
      </c>
      <c r="P22" s="20">
        <v>-5656</v>
      </c>
      <c r="Q22" s="20">
        <v>21344</v>
      </c>
      <c r="R22" s="20">
        <v>10032</v>
      </c>
      <c r="S22" s="20">
        <v>-5656</v>
      </c>
      <c r="T22" s="20">
        <v>-5656</v>
      </c>
      <c r="U22" s="20">
        <v>-5656</v>
      </c>
      <c r="V22" s="20">
        <v>-16968</v>
      </c>
      <c r="W22" s="20">
        <v>-128293</v>
      </c>
      <c r="X22" s="20">
        <v>244708</v>
      </c>
      <c r="Y22" s="20">
        <v>-373001</v>
      </c>
      <c r="Z22" s="21">
        <v>-152.43</v>
      </c>
      <c r="AA22" s="22">
        <v>244708</v>
      </c>
    </row>
    <row r="23" spans="1:27" ht="12.75">
      <c r="A23" s="23" t="s">
        <v>48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2.75">
      <c r="A24" s="27" t="s">
        <v>49</v>
      </c>
      <c r="B24" s="35"/>
      <c r="C24" s="29">
        <f aca="true" t="shared" si="1" ref="C24:Y24">SUM(C15:C23)</f>
        <v>315891041</v>
      </c>
      <c r="D24" s="29">
        <f>SUM(D15:D23)</f>
        <v>0</v>
      </c>
      <c r="E24" s="36">
        <f t="shared" si="1"/>
        <v>450184665</v>
      </c>
      <c r="F24" s="37">
        <f t="shared" si="1"/>
        <v>351740708</v>
      </c>
      <c r="G24" s="37">
        <f t="shared" si="1"/>
        <v>2676338</v>
      </c>
      <c r="H24" s="37">
        <f t="shared" si="1"/>
        <v>2281542</v>
      </c>
      <c r="I24" s="37">
        <f t="shared" si="1"/>
        <v>-1225899</v>
      </c>
      <c r="J24" s="37">
        <f t="shared" si="1"/>
        <v>3731981</v>
      </c>
      <c r="K24" s="37">
        <f t="shared" si="1"/>
        <v>619809</v>
      </c>
      <c r="L24" s="37">
        <f t="shared" si="1"/>
        <v>4043649</v>
      </c>
      <c r="M24" s="37">
        <f t="shared" si="1"/>
        <v>1075475</v>
      </c>
      <c r="N24" s="37">
        <f t="shared" si="1"/>
        <v>5738933</v>
      </c>
      <c r="O24" s="37">
        <f t="shared" si="1"/>
        <v>-1211131</v>
      </c>
      <c r="P24" s="37">
        <f t="shared" si="1"/>
        <v>342727</v>
      </c>
      <c r="Q24" s="37">
        <f t="shared" si="1"/>
        <v>1750018</v>
      </c>
      <c r="R24" s="37">
        <f t="shared" si="1"/>
        <v>881614</v>
      </c>
      <c r="S24" s="37">
        <f t="shared" si="1"/>
        <v>-1706706</v>
      </c>
      <c r="T24" s="37">
        <f t="shared" si="1"/>
        <v>-756730</v>
      </c>
      <c r="U24" s="37">
        <f t="shared" si="1"/>
        <v>9518281</v>
      </c>
      <c r="V24" s="37">
        <f t="shared" si="1"/>
        <v>7054845</v>
      </c>
      <c r="W24" s="37">
        <f t="shared" si="1"/>
        <v>17407373</v>
      </c>
      <c r="X24" s="37">
        <f t="shared" si="1"/>
        <v>351740708</v>
      </c>
      <c r="Y24" s="37">
        <f t="shared" si="1"/>
        <v>-334333335</v>
      </c>
      <c r="Z24" s="38">
        <f>+IF(X24&lt;&gt;0,+(Y24/X24)*100,0)</f>
        <v>-95.05107807993609</v>
      </c>
      <c r="AA24" s="39">
        <f>SUM(AA15:AA23)</f>
        <v>351740708</v>
      </c>
    </row>
    <row r="25" spans="1:27" ht="12.75">
      <c r="A25" s="27" t="s">
        <v>50</v>
      </c>
      <c r="B25" s="28"/>
      <c r="C25" s="29">
        <f aca="true" t="shared" si="2" ref="C25:Y25">+C12+C24</f>
        <v>368316055</v>
      </c>
      <c r="D25" s="29">
        <f>+D12+D24</f>
        <v>0</v>
      </c>
      <c r="E25" s="30">
        <f t="shared" si="2"/>
        <v>501929175</v>
      </c>
      <c r="F25" s="31">
        <f t="shared" si="2"/>
        <v>413224893</v>
      </c>
      <c r="G25" s="31">
        <f t="shared" si="2"/>
        <v>66487276</v>
      </c>
      <c r="H25" s="31">
        <f t="shared" si="2"/>
        <v>-12535040</v>
      </c>
      <c r="I25" s="31">
        <f t="shared" si="2"/>
        <v>-21016169</v>
      </c>
      <c r="J25" s="31">
        <f t="shared" si="2"/>
        <v>32936067</v>
      </c>
      <c r="K25" s="31">
        <f t="shared" si="2"/>
        <v>-10126218</v>
      </c>
      <c r="L25" s="31">
        <f t="shared" si="2"/>
        <v>-4008613</v>
      </c>
      <c r="M25" s="31">
        <f t="shared" si="2"/>
        <v>35985654</v>
      </c>
      <c r="N25" s="31">
        <f t="shared" si="2"/>
        <v>21850823</v>
      </c>
      <c r="O25" s="31">
        <f t="shared" si="2"/>
        <v>-18880933</v>
      </c>
      <c r="P25" s="31">
        <f t="shared" si="2"/>
        <v>-19415915</v>
      </c>
      <c r="Q25" s="31">
        <f t="shared" si="2"/>
        <v>49214538</v>
      </c>
      <c r="R25" s="31">
        <f t="shared" si="2"/>
        <v>10917690</v>
      </c>
      <c r="S25" s="31">
        <f t="shared" si="2"/>
        <v>-25652617</v>
      </c>
      <c r="T25" s="31">
        <f t="shared" si="2"/>
        <v>-14675439</v>
      </c>
      <c r="U25" s="31">
        <f t="shared" si="2"/>
        <v>1639245</v>
      </c>
      <c r="V25" s="31">
        <f t="shared" si="2"/>
        <v>-38688811</v>
      </c>
      <c r="W25" s="31">
        <f t="shared" si="2"/>
        <v>27015769</v>
      </c>
      <c r="X25" s="31">
        <f t="shared" si="2"/>
        <v>413224893</v>
      </c>
      <c r="Y25" s="31">
        <f t="shared" si="2"/>
        <v>-386209124</v>
      </c>
      <c r="Z25" s="32">
        <f>+IF(X25&lt;&gt;0,+(Y25/X25)*100,0)</f>
        <v>-93.46221162915275</v>
      </c>
      <c r="AA25" s="33">
        <f>+AA12+AA24</f>
        <v>413224893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51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52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53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54</v>
      </c>
      <c r="B30" s="17"/>
      <c r="C30" s="18">
        <v>342490</v>
      </c>
      <c r="D30" s="18"/>
      <c r="E30" s="19"/>
      <c r="F30" s="20">
        <v>666666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>
        <v>666666</v>
      </c>
      <c r="Y30" s="20">
        <v>-666666</v>
      </c>
      <c r="Z30" s="21">
        <v>-100</v>
      </c>
      <c r="AA30" s="22">
        <v>666666</v>
      </c>
    </row>
    <row r="31" spans="1:27" ht="12.75">
      <c r="A31" s="23" t="s">
        <v>55</v>
      </c>
      <c r="B31" s="17"/>
      <c r="C31" s="18">
        <v>16758</v>
      </c>
      <c r="D31" s="18"/>
      <c r="E31" s="19"/>
      <c r="F31" s="20"/>
      <c r="G31" s="20">
        <v>600</v>
      </c>
      <c r="H31" s="20"/>
      <c r="I31" s="20">
        <v>900</v>
      </c>
      <c r="J31" s="20">
        <v>1500</v>
      </c>
      <c r="K31" s="20">
        <v>-890</v>
      </c>
      <c r="L31" s="20">
        <v>2640</v>
      </c>
      <c r="M31" s="20">
        <v>1200</v>
      </c>
      <c r="N31" s="20">
        <v>2950</v>
      </c>
      <c r="O31" s="20">
        <v>1495</v>
      </c>
      <c r="P31" s="20">
        <v>261</v>
      </c>
      <c r="Q31" s="20">
        <v>-730</v>
      </c>
      <c r="R31" s="20">
        <v>1026</v>
      </c>
      <c r="S31" s="20"/>
      <c r="T31" s="20"/>
      <c r="U31" s="20"/>
      <c r="V31" s="20"/>
      <c r="W31" s="20">
        <v>5476</v>
      </c>
      <c r="X31" s="20"/>
      <c r="Y31" s="20">
        <v>5476</v>
      </c>
      <c r="Z31" s="21"/>
      <c r="AA31" s="22"/>
    </row>
    <row r="32" spans="1:27" ht="12.75">
      <c r="A32" s="23" t="s">
        <v>56</v>
      </c>
      <c r="B32" s="17"/>
      <c r="C32" s="18">
        <v>46239769</v>
      </c>
      <c r="D32" s="18"/>
      <c r="E32" s="19">
        <v>23267000</v>
      </c>
      <c r="F32" s="20">
        <v>28584960</v>
      </c>
      <c r="G32" s="20">
        <v>-1599830</v>
      </c>
      <c r="H32" s="20">
        <v>-4400286</v>
      </c>
      <c r="I32" s="20">
        <v>-6076626</v>
      </c>
      <c r="J32" s="20">
        <v>-12076742</v>
      </c>
      <c r="K32" s="20">
        <v>3632422</v>
      </c>
      <c r="L32" s="20">
        <v>7387426</v>
      </c>
      <c r="M32" s="20">
        <v>1058434</v>
      </c>
      <c r="N32" s="20">
        <v>12078282</v>
      </c>
      <c r="O32" s="20">
        <v>-3407409</v>
      </c>
      <c r="P32" s="20">
        <v>-8277813</v>
      </c>
      <c r="Q32" s="20">
        <v>23870187</v>
      </c>
      <c r="R32" s="20">
        <v>12184965</v>
      </c>
      <c r="S32" s="20">
        <v>-12922046</v>
      </c>
      <c r="T32" s="20">
        <v>-3927171</v>
      </c>
      <c r="U32" s="20">
        <v>13520757</v>
      </c>
      <c r="V32" s="20">
        <v>-3328460</v>
      </c>
      <c r="W32" s="20">
        <v>8858045</v>
      </c>
      <c r="X32" s="20">
        <v>28584960</v>
      </c>
      <c r="Y32" s="20">
        <v>-19726915</v>
      </c>
      <c r="Z32" s="21">
        <v>-69.01</v>
      </c>
      <c r="AA32" s="22">
        <v>28584960</v>
      </c>
    </row>
    <row r="33" spans="1:27" ht="12.75">
      <c r="A33" s="23" t="s">
        <v>57</v>
      </c>
      <c r="B33" s="17"/>
      <c r="C33" s="18">
        <v>7367027</v>
      </c>
      <c r="D33" s="18"/>
      <c r="E33" s="19"/>
      <c r="F33" s="20"/>
      <c r="G33" s="20">
        <v>7235</v>
      </c>
      <c r="H33" s="20">
        <v>7318</v>
      </c>
      <c r="I33" s="20">
        <v>7369</v>
      </c>
      <c r="J33" s="20">
        <v>21922</v>
      </c>
      <c r="K33" s="20">
        <v>7499</v>
      </c>
      <c r="L33" s="20"/>
      <c r="M33" s="20">
        <v>7386</v>
      </c>
      <c r="N33" s="20">
        <v>14885</v>
      </c>
      <c r="O33" s="20">
        <v>7359</v>
      </c>
      <c r="P33" s="20">
        <v>7469</v>
      </c>
      <c r="Q33" s="20">
        <v>7560</v>
      </c>
      <c r="R33" s="20">
        <v>22388</v>
      </c>
      <c r="S33" s="20">
        <v>7364</v>
      </c>
      <c r="T33" s="20">
        <v>7287</v>
      </c>
      <c r="U33" s="20">
        <v>-82758</v>
      </c>
      <c r="V33" s="20">
        <v>-68107</v>
      </c>
      <c r="W33" s="20">
        <v>-8912</v>
      </c>
      <c r="X33" s="20"/>
      <c r="Y33" s="20">
        <v>-8912</v>
      </c>
      <c r="Z33" s="21"/>
      <c r="AA33" s="22"/>
    </row>
    <row r="34" spans="1:27" ht="12.75">
      <c r="A34" s="27" t="s">
        <v>58</v>
      </c>
      <c r="B34" s="28"/>
      <c r="C34" s="29">
        <f aca="true" t="shared" si="3" ref="C34:Y34">SUM(C29:C33)</f>
        <v>53966044</v>
      </c>
      <c r="D34" s="29">
        <f>SUM(D29:D33)</f>
        <v>0</v>
      </c>
      <c r="E34" s="30">
        <f t="shared" si="3"/>
        <v>23267000</v>
      </c>
      <c r="F34" s="31">
        <f t="shared" si="3"/>
        <v>29251626</v>
      </c>
      <c r="G34" s="31">
        <f t="shared" si="3"/>
        <v>-1591995</v>
      </c>
      <c r="H34" s="31">
        <f t="shared" si="3"/>
        <v>-4392968</v>
      </c>
      <c r="I34" s="31">
        <f t="shared" si="3"/>
        <v>-6068357</v>
      </c>
      <c r="J34" s="31">
        <f t="shared" si="3"/>
        <v>-12053320</v>
      </c>
      <c r="K34" s="31">
        <f t="shared" si="3"/>
        <v>3639031</v>
      </c>
      <c r="L34" s="31">
        <f t="shared" si="3"/>
        <v>7390066</v>
      </c>
      <c r="M34" s="31">
        <f t="shared" si="3"/>
        <v>1067020</v>
      </c>
      <c r="N34" s="31">
        <f t="shared" si="3"/>
        <v>12096117</v>
      </c>
      <c r="O34" s="31">
        <f t="shared" si="3"/>
        <v>-3398555</v>
      </c>
      <c r="P34" s="31">
        <f t="shared" si="3"/>
        <v>-8270083</v>
      </c>
      <c r="Q34" s="31">
        <f t="shared" si="3"/>
        <v>23877017</v>
      </c>
      <c r="R34" s="31">
        <f t="shared" si="3"/>
        <v>12208379</v>
      </c>
      <c r="S34" s="31">
        <f t="shared" si="3"/>
        <v>-12914682</v>
      </c>
      <c r="T34" s="31">
        <f t="shared" si="3"/>
        <v>-3919884</v>
      </c>
      <c r="U34" s="31">
        <f t="shared" si="3"/>
        <v>13437999</v>
      </c>
      <c r="V34" s="31">
        <f t="shared" si="3"/>
        <v>-3396567</v>
      </c>
      <c r="W34" s="31">
        <f t="shared" si="3"/>
        <v>8854609</v>
      </c>
      <c r="X34" s="31">
        <f t="shared" si="3"/>
        <v>29251626</v>
      </c>
      <c r="Y34" s="31">
        <f t="shared" si="3"/>
        <v>-20397017</v>
      </c>
      <c r="Z34" s="32">
        <f>+IF(X34&lt;&gt;0,+(Y34/X34)*100,0)</f>
        <v>-69.72951520712046</v>
      </c>
      <c r="AA34" s="33">
        <f>SUM(AA29:AA33)</f>
        <v>29251626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59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60</v>
      </c>
      <c r="B37" s="17"/>
      <c r="C37" s="18">
        <v>-139951</v>
      </c>
      <c r="D37" s="18"/>
      <c r="E37" s="19">
        <v>10893087</v>
      </c>
      <c r="F37" s="20">
        <v>6371000</v>
      </c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>
        <v>6371000</v>
      </c>
      <c r="Y37" s="20">
        <v>-6371000</v>
      </c>
      <c r="Z37" s="21">
        <v>-100</v>
      </c>
      <c r="AA37" s="22">
        <v>6371000</v>
      </c>
    </row>
    <row r="38" spans="1:27" ht="12.75">
      <c r="A38" s="23" t="s">
        <v>57</v>
      </c>
      <c r="B38" s="17"/>
      <c r="C38" s="18"/>
      <c r="D38" s="18"/>
      <c r="E38" s="19">
        <v>3500000</v>
      </c>
      <c r="F38" s="20">
        <v>14005000</v>
      </c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>
        <v>14005000</v>
      </c>
      <c r="Y38" s="20">
        <v>-14005000</v>
      </c>
      <c r="Z38" s="21">
        <v>-100</v>
      </c>
      <c r="AA38" s="22">
        <v>14005000</v>
      </c>
    </row>
    <row r="39" spans="1:27" ht="12.75">
      <c r="A39" s="27" t="s">
        <v>61</v>
      </c>
      <c r="B39" s="35"/>
      <c r="C39" s="29">
        <f aca="true" t="shared" si="4" ref="C39:Y39">SUM(C37:C38)</f>
        <v>-139951</v>
      </c>
      <c r="D39" s="29">
        <f>SUM(D37:D38)</f>
        <v>0</v>
      </c>
      <c r="E39" s="36">
        <f t="shared" si="4"/>
        <v>14393087</v>
      </c>
      <c r="F39" s="37">
        <f t="shared" si="4"/>
        <v>20376000</v>
      </c>
      <c r="G39" s="37">
        <f t="shared" si="4"/>
        <v>0</v>
      </c>
      <c r="H39" s="37">
        <f t="shared" si="4"/>
        <v>0</v>
      </c>
      <c r="I39" s="37">
        <f t="shared" si="4"/>
        <v>0</v>
      </c>
      <c r="J39" s="37">
        <f t="shared" si="4"/>
        <v>0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0</v>
      </c>
      <c r="X39" s="37">
        <f t="shared" si="4"/>
        <v>20376000</v>
      </c>
      <c r="Y39" s="37">
        <f t="shared" si="4"/>
        <v>-20376000</v>
      </c>
      <c r="Z39" s="38">
        <f>+IF(X39&lt;&gt;0,+(Y39/X39)*100,0)</f>
        <v>-100</v>
      </c>
      <c r="AA39" s="39">
        <f>SUM(AA37:AA38)</f>
        <v>20376000</v>
      </c>
    </row>
    <row r="40" spans="1:27" ht="12.75">
      <c r="A40" s="27" t="s">
        <v>62</v>
      </c>
      <c r="B40" s="28"/>
      <c r="C40" s="29">
        <f aca="true" t="shared" si="5" ref="C40:Y40">+C34+C39</f>
        <v>53826093</v>
      </c>
      <c r="D40" s="29">
        <f>+D34+D39</f>
        <v>0</v>
      </c>
      <c r="E40" s="30">
        <f t="shared" si="5"/>
        <v>37660087</v>
      </c>
      <c r="F40" s="31">
        <f t="shared" si="5"/>
        <v>49627626</v>
      </c>
      <c r="G40" s="31">
        <f t="shared" si="5"/>
        <v>-1591995</v>
      </c>
      <c r="H40" s="31">
        <f t="shared" si="5"/>
        <v>-4392968</v>
      </c>
      <c r="I40" s="31">
        <f t="shared" si="5"/>
        <v>-6068357</v>
      </c>
      <c r="J40" s="31">
        <f t="shared" si="5"/>
        <v>-12053320</v>
      </c>
      <c r="K40" s="31">
        <f t="shared" si="5"/>
        <v>3639031</v>
      </c>
      <c r="L40" s="31">
        <f t="shared" si="5"/>
        <v>7390066</v>
      </c>
      <c r="M40" s="31">
        <f t="shared" si="5"/>
        <v>1067020</v>
      </c>
      <c r="N40" s="31">
        <f t="shared" si="5"/>
        <v>12096117</v>
      </c>
      <c r="O40" s="31">
        <f t="shared" si="5"/>
        <v>-3398555</v>
      </c>
      <c r="P40" s="31">
        <f t="shared" si="5"/>
        <v>-8270083</v>
      </c>
      <c r="Q40" s="31">
        <f t="shared" si="5"/>
        <v>23877017</v>
      </c>
      <c r="R40" s="31">
        <f t="shared" si="5"/>
        <v>12208379</v>
      </c>
      <c r="S40" s="31">
        <f t="shared" si="5"/>
        <v>-12914682</v>
      </c>
      <c r="T40" s="31">
        <f t="shared" si="5"/>
        <v>-3919884</v>
      </c>
      <c r="U40" s="31">
        <f t="shared" si="5"/>
        <v>13437999</v>
      </c>
      <c r="V40" s="31">
        <f t="shared" si="5"/>
        <v>-3396567</v>
      </c>
      <c r="W40" s="31">
        <f t="shared" si="5"/>
        <v>8854609</v>
      </c>
      <c r="X40" s="31">
        <f t="shared" si="5"/>
        <v>49627626</v>
      </c>
      <c r="Y40" s="31">
        <f t="shared" si="5"/>
        <v>-40773017</v>
      </c>
      <c r="Z40" s="32">
        <f>+IF(X40&lt;&gt;0,+(Y40/X40)*100,0)</f>
        <v>-82.15790334198134</v>
      </c>
      <c r="AA40" s="33">
        <f>+AA34+AA39</f>
        <v>49627626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314489962</v>
      </c>
      <c r="D42" s="43">
        <f>+D25-D40</f>
        <v>0</v>
      </c>
      <c r="E42" s="44">
        <f t="shared" si="6"/>
        <v>464269088</v>
      </c>
      <c r="F42" s="45">
        <f t="shared" si="6"/>
        <v>363597267</v>
      </c>
      <c r="G42" s="45">
        <f t="shared" si="6"/>
        <v>68079271</v>
      </c>
      <c r="H42" s="45">
        <f t="shared" si="6"/>
        <v>-8142072</v>
      </c>
      <c r="I42" s="45">
        <f t="shared" si="6"/>
        <v>-14947812</v>
      </c>
      <c r="J42" s="45">
        <f t="shared" si="6"/>
        <v>44989387</v>
      </c>
      <c r="K42" s="45">
        <f t="shared" si="6"/>
        <v>-13765249</v>
      </c>
      <c r="L42" s="45">
        <f t="shared" si="6"/>
        <v>-11398679</v>
      </c>
      <c r="M42" s="45">
        <f t="shared" si="6"/>
        <v>34918634</v>
      </c>
      <c r="N42" s="45">
        <f t="shared" si="6"/>
        <v>9754706</v>
      </c>
      <c r="O42" s="45">
        <f t="shared" si="6"/>
        <v>-15482378</v>
      </c>
      <c r="P42" s="45">
        <f t="shared" si="6"/>
        <v>-11145832</v>
      </c>
      <c r="Q42" s="45">
        <f t="shared" si="6"/>
        <v>25337521</v>
      </c>
      <c r="R42" s="45">
        <f t="shared" si="6"/>
        <v>-1290689</v>
      </c>
      <c r="S42" s="45">
        <f t="shared" si="6"/>
        <v>-12737935</v>
      </c>
      <c r="T42" s="45">
        <f t="shared" si="6"/>
        <v>-10755555</v>
      </c>
      <c r="U42" s="45">
        <f t="shared" si="6"/>
        <v>-11798754</v>
      </c>
      <c r="V42" s="45">
        <f t="shared" si="6"/>
        <v>-35292244</v>
      </c>
      <c r="W42" s="45">
        <f t="shared" si="6"/>
        <v>18161160</v>
      </c>
      <c r="X42" s="45">
        <f t="shared" si="6"/>
        <v>363597267</v>
      </c>
      <c r="Y42" s="45">
        <f t="shared" si="6"/>
        <v>-345436107</v>
      </c>
      <c r="Z42" s="46">
        <f>+IF(X42&lt;&gt;0,+(Y42/X42)*100,0)</f>
        <v>-95.00514397430825</v>
      </c>
      <c r="AA42" s="47">
        <f>+AA25-AA40</f>
        <v>363597267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300872302</v>
      </c>
      <c r="D45" s="18"/>
      <c r="E45" s="19">
        <v>416552739</v>
      </c>
      <c r="F45" s="20">
        <v>329681213</v>
      </c>
      <c r="G45" s="20"/>
      <c r="H45" s="20"/>
      <c r="I45" s="20"/>
      <c r="J45" s="20"/>
      <c r="K45" s="20"/>
      <c r="L45" s="20"/>
      <c r="M45" s="20"/>
      <c r="N45" s="20"/>
      <c r="O45" s="20">
        <v>9</v>
      </c>
      <c r="P45" s="20">
        <v>4</v>
      </c>
      <c r="Q45" s="20">
        <v>8</v>
      </c>
      <c r="R45" s="20">
        <v>21</v>
      </c>
      <c r="S45" s="20">
        <v>1</v>
      </c>
      <c r="T45" s="20"/>
      <c r="U45" s="20"/>
      <c r="V45" s="20">
        <v>1</v>
      </c>
      <c r="W45" s="20">
        <v>22</v>
      </c>
      <c r="X45" s="20">
        <v>329681213</v>
      </c>
      <c r="Y45" s="20">
        <v>-329681191</v>
      </c>
      <c r="Z45" s="48">
        <v>-100</v>
      </c>
      <c r="AA45" s="22">
        <v>329681213</v>
      </c>
    </row>
    <row r="46" spans="1:27" ht="12.7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2.75">
      <c r="A47" s="23"/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68</v>
      </c>
      <c r="B48" s="50" t="s">
        <v>64</v>
      </c>
      <c r="C48" s="51">
        <f aca="true" t="shared" si="7" ref="C48:Y48">SUM(C45:C47)</f>
        <v>300872302</v>
      </c>
      <c r="D48" s="51">
        <f>SUM(D45:D47)</f>
        <v>0</v>
      </c>
      <c r="E48" s="52">
        <f t="shared" si="7"/>
        <v>416552739</v>
      </c>
      <c r="F48" s="53">
        <f t="shared" si="7"/>
        <v>329681213</v>
      </c>
      <c r="G48" s="53">
        <f t="shared" si="7"/>
        <v>0</v>
      </c>
      <c r="H48" s="53">
        <f t="shared" si="7"/>
        <v>0</v>
      </c>
      <c r="I48" s="53">
        <f t="shared" si="7"/>
        <v>0</v>
      </c>
      <c r="J48" s="53">
        <f t="shared" si="7"/>
        <v>0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9</v>
      </c>
      <c r="P48" s="53">
        <f t="shared" si="7"/>
        <v>4</v>
      </c>
      <c r="Q48" s="53">
        <f t="shared" si="7"/>
        <v>8</v>
      </c>
      <c r="R48" s="53">
        <f t="shared" si="7"/>
        <v>21</v>
      </c>
      <c r="S48" s="53">
        <f t="shared" si="7"/>
        <v>1</v>
      </c>
      <c r="T48" s="53">
        <f t="shared" si="7"/>
        <v>0</v>
      </c>
      <c r="U48" s="53">
        <f t="shared" si="7"/>
        <v>0</v>
      </c>
      <c r="V48" s="53">
        <f t="shared" si="7"/>
        <v>1</v>
      </c>
      <c r="W48" s="53">
        <f t="shared" si="7"/>
        <v>22</v>
      </c>
      <c r="X48" s="53">
        <f t="shared" si="7"/>
        <v>329681213</v>
      </c>
      <c r="Y48" s="53">
        <f t="shared" si="7"/>
        <v>-329681191</v>
      </c>
      <c r="Z48" s="54">
        <f>+IF(X48&lt;&gt;0,+(Y48/X48)*100,0)</f>
        <v>-99.99999332688697</v>
      </c>
      <c r="AA48" s="55">
        <f>SUM(AA45:AA47)</f>
        <v>329681213</v>
      </c>
    </row>
    <row r="49" spans="1:27" ht="12.75">
      <c r="A49" s="56" t="s">
        <v>123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124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125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7" t="s">
        <v>99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126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4092165</v>
      </c>
      <c r="D6" s="18"/>
      <c r="E6" s="19">
        <v>6166800</v>
      </c>
      <c r="F6" s="20">
        <v>6167000</v>
      </c>
      <c r="G6" s="20">
        <v>-1002836</v>
      </c>
      <c r="H6" s="20">
        <v>-7797277</v>
      </c>
      <c r="I6" s="20">
        <v>2979925</v>
      </c>
      <c r="J6" s="20">
        <v>-5820188</v>
      </c>
      <c r="K6" s="20">
        <v>-14388156</v>
      </c>
      <c r="L6" s="20">
        <v>-9682486</v>
      </c>
      <c r="M6" s="20">
        <v>39041697</v>
      </c>
      <c r="N6" s="20">
        <v>14971055</v>
      </c>
      <c r="O6" s="20">
        <v>-17268592</v>
      </c>
      <c r="P6" s="20">
        <v>135406</v>
      </c>
      <c r="Q6" s="20">
        <v>-29625266</v>
      </c>
      <c r="R6" s="20">
        <v>-46758452</v>
      </c>
      <c r="S6" s="20">
        <v>-10830643</v>
      </c>
      <c r="T6" s="20">
        <v>-13925653</v>
      </c>
      <c r="U6" s="20">
        <v>-10745472</v>
      </c>
      <c r="V6" s="20">
        <v>-35501768</v>
      </c>
      <c r="W6" s="20">
        <v>-73109353</v>
      </c>
      <c r="X6" s="20">
        <v>6167000</v>
      </c>
      <c r="Y6" s="20">
        <v>-79276353</v>
      </c>
      <c r="Z6" s="21">
        <v>-1285.49</v>
      </c>
      <c r="AA6" s="22">
        <v>6167000</v>
      </c>
    </row>
    <row r="7" spans="1:27" ht="12.75">
      <c r="A7" s="23" t="s">
        <v>34</v>
      </c>
      <c r="B7" s="17"/>
      <c r="C7" s="18">
        <v>55021</v>
      </c>
      <c r="D7" s="18"/>
      <c r="E7" s="19"/>
      <c r="F7" s="20"/>
      <c r="G7" s="20"/>
      <c r="H7" s="20">
        <v>-34183</v>
      </c>
      <c r="I7" s="20"/>
      <c r="J7" s="20">
        <v>-34183</v>
      </c>
      <c r="K7" s="20"/>
      <c r="L7" s="20"/>
      <c r="M7" s="20">
        <v>-874</v>
      </c>
      <c r="N7" s="20">
        <v>-874</v>
      </c>
      <c r="O7" s="20"/>
      <c r="P7" s="20"/>
      <c r="Q7" s="20"/>
      <c r="R7" s="20"/>
      <c r="S7" s="20"/>
      <c r="T7" s="20"/>
      <c r="U7" s="20"/>
      <c r="V7" s="20"/>
      <c r="W7" s="20">
        <v>-35057</v>
      </c>
      <c r="X7" s="20"/>
      <c r="Y7" s="20">
        <v>-35057</v>
      </c>
      <c r="Z7" s="21"/>
      <c r="AA7" s="22"/>
    </row>
    <row r="8" spans="1:27" ht="12.75">
      <c r="A8" s="23" t="s">
        <v>35</v>
      </c>
      <c r="B8" s="17"/>
      <c r="C8" s="18">
        <v>44146637</v>
      </c>
      <c r="D8" s="18"/>
      <c r="E8" s="19">
        <v>40223688</v>
      </c>
      <c r="F8" s="20">
        <v>47385000</v>
      </c>
      <c r="G8" s="20">
        <v>56255812</v>
      </c>
      <c r="H8" s="20">
        <v>891092</v>
      </c>
      <c r="I8" s="20">
        <v>-16805651</v>
      </c>
      <c r="J8" s="20">
        <v>40341253</v>
      </c>
      <c r="K8" s="20">
        <v>-3822406</v>
      </c>
      <c r="L8" s="20">
        <v>-4168186</v>
      </c>
      <c r="M8" s="20">
        <v>-9052626</v>
      </c>
      <c r="N8" s="20">
        <v>-17043218</v>
      </c>
      <c r="O8" s="20">
        <v>-1822829</v>
      </c>
      <c r="P8" s="20">
        <v>-3470936</v>
      </c>
      <c r="Q8" s="20">
        <v>-10097752</v>
      </c>
      <c r="R8" s="20">
        <v>-15391517</v>
      </c>
      <c r="S8" s="20">
        <v>570381</v>
      </c>
      <c r="T8" s="20">
        <v>1178382</v>
      </c>
      <c r="U8" s="20">
        <v>-2364195</v>
      </c>
      <c r="V8" s="20">
        <v>-615432</v>
      </c>
      <c r="W8" s="20">
        <v>7291086</v>
      </c>
      <c r="X8" s="20">
        <v>47385000</v>
      </c>
      <c r="Y8" s="20">
        <v>-40093914</v>
      </c>
      <c r="Z8" s="21">
        <v>-84.61</v>
      </c>
      <c r="AA8" s="22">
        <v>47385000</v>
      </c>
    </row>
    <row r="9" spans="1:27" ht="12.75">
      <c r="A9" s="23" t="s">
        <v>36</v>
      </c>
      <c r="B9" s="17"/>
      <c r="C9" s="18">
        <v>29878462</v>
      </c>
      <c r="D9" s="18"/>
      <c r="E9" s="19">
        <v>2941800</v>
      </c>
      <c r="F9" s="20">
        <v>25497000</v>
      </c>
      <c r="G9" s="20">
        <v>4100049</v>
      </c>
      <c r="H9" s="20">
        <v>2056061</v>
      </c>
      <c r="I9" s="20">
        <v>2423135</v>
      </c>
      <c r="J9" s="20">
        <v>8579245</v>
      </c>
      <c r="K9" s="20">
        <v>2784926</v>
      </c>
      <c r="L9" s="20">
        <v>2098199</v>
      </c>
      <c r="M9" s="20">
        <v>1514860</v>
      </c>
      <c r="N9" s="20">
        <v>6397985</v>
      </c>
      <c r="O9" s="20">
        <v>1322505</v>
      </c>
      <c r="P9" s="20">
        <v>-11179157</v>
      </c>
      <c r="Q9" s="20">
        <v>1337470</v>
      </c>
      <c r="R9" s="20">
        <v>-8519182</v>
      </c>
      <c r="S9" s="20">
        <v>-1433894</v>
      </c>
      <c r="T9" s="20">
        <v>1244094</v>
      </c>
      <c r="U9" s="20">
        <v>2059410</v>
      </c>
      <c r="V9" s="20">
        <v>1869610</v>
      </c>
      <c r="W9" s="20">
        <v>8327658</v>
      </c>
      <c r="X9" s="20">
        <v>25497000</v>
      </c>
      <c r="Y9" s="20">
        <v>-17169342</v>
      </c>
      <c r="Z9" s="21">
        <v>-67.34</v>
      </c>
      <c r="AA9" s="22">
        <v>25497000</v>
      </c>
    </row>
    <row r="10" spans="1:27" ht="12.75">
      <c r="A10" s="23" t="s">
        <v>37</v>
      </c>
      <c r="B10" s="17"/>
      <c r="C10" s="18"/>
      <c r="D10" s="18"/>
      <c r="E10" s="19"/>
      <c r="F10" s="20">
        <v>2937297</v>
      </c>
      <c r="G10" s="24"/>
      <c r="H10" s="24"/>
      <c r="I10" s="24"/>
      <c r="J10" s="20"/>
      <c r="K10" s="24">
        <v>3851563</v>
      </c>
      <c r="L10" s="24">
        <v>3568576</v>
      </c>
      <c r="M10" s="20">
        <v>3519513</v>
      </c>
      <c r="N10" s="24">
        <v>10939652</v>
      </c>
      <c r="O10" s="24">
        <v>3806548</v>
      </c>
      <c r="P10" s="24">
        <v>3706248</v>
      </c>
      <c r="Q10" s="20">
        <v>3708190</v>
      </c>
      <c r="R10" s="24">
        <v>11220986</v>
      </c>
      <c r="S10" s="24">
        <v>3233595</v>
      </c>
      <c r="T10" s="20">
        <v>2826681</v>
      </c>
      <c r="U10" s="24">
        <v>3376108</v>
      </c>
      <c r="V10" s="24">
        <v>9436384</v>
      </c>
      <c r="W10" s="24">
        <v>31597022</v>
      </c>
      <c r="X10" s="20">
        <v>2937297</v>
      </c>
      <c r="Y10" s="24">
        <v>28659725</v>
      </c>
      <c r="Z10" s="25">
        <v>975.72</v>
      </c>
      <c r="AA10" s="26">
        <v>2937297</v>
      </c>
    </row>
    <row r="11" spans="1:27" ht="12.75">
      <c r="A11" s="23" t="s">
        <v>38</v>
      </c>
      <c r="B11" s="17"/>
      <c r="C11" s="18">
        <v>1987387</v>
      </c>
      <c r="D11" s="18"/>
      <c r="E11" s="19">
        <v>3760000</v>
      </c>
      <c r="F11" s="20">
        <v>3750000</v>
      </c>
      <c r="G11" s="20">
        <v>-52843</v>
      </c>
      <c r="H11" s="20">
        <v>586263</v>
      </c>
      <c r="I11" s="20">
        <v>570796</v>
      </c>
      <c r="J11" s="20">
        <v>1104216</v>
      </c>
      <c r="K11" s="20">
        <v>-88418</v>
      </c>
      <c r="L11" s="20">
        <v>-6238</v>
      </c>
      <c r="M11" s="20">
        <v>454449</v>
      </c>
      <c r="N11" s="20">
        <v>359793</v>
      </c>
      <c r="O11" s="20">
        <v>-44718</v>
      </c>
      <c r="P11" s="20">
        <v>9404</v>
      </c>
      <c r="Q11" s="20">
        <v>613926</v>
      </c>
      <c r="R11" s="20">
        <v>578612</v>
      </c>
      <c r="S11" s="20">
        <v>-250</v>
      </c>
      <c r="T11" s="20">
        <v>-12595</v>
      </c>
      <c r="U11" s="20">
        <v>-721190</v>
      </c>
      <c r="V11" s="20">
        <v>-734035</v>
      </c>
      <c r="W11" s="20">
        <v>1308586</v>
      </c>
      <c r="X11" s="20">
        <v>3750000</v>
      </c>
      <c r="Y11" s="20">
        <v>-2441414</v>
      </c>
      <c r="Z11" s="21">
        <v>-65.1</v>
      </c>
      <c r="AA11" s="22">
        <v>3750000</v>
      </c>
    </row>
    <row r="12" spans="1:27" ht="12.75">
      <c r="A12" s="27" t="s">
        <v>39</v>
      </c>
      <c r="B12" s="28"/>
      <c r="C12" s="29">
        <f aca="true" t="shared" si="0" ref="C12:Y12">SUM(C6:C11)</f>
        <v>80159672</v>
      </c>
      <c r="D12" s="29">
        <f>SUM(D6:D11)</f>
        <v>0</v>
      </c>
      <c r="E12" s="30">
        <f t="shared" si="0"/>
        <v>53092288</v>
      </c>
      <c r="F12" s="31">
        <f t="shared" si="0"/>
        <v>85736297</v>
      </c>
      <c r="G12" s="31">
        <f t="shared" si="0"/>
        <v>59300182</v>
      </c>
      <c r="H12" s="31">
        <f t="shared" si="0"/>
        <v>-4298044</v>
      </c>
      <c r="I12" s="31">
        <f t="shared" si="0"/>
        <v>-10831795</v>
      </c>
      <c r="J12" s="31">
        <f t="shared" si="0"/>
        <v>44170343</v>
      </c>
      <c r="K12" s="31">
        <f t="shared" si="0"/>
        <v>-11662491</v>
      </c>
      <c r="L12" s="31">
        <f t="shared" si="0"/>
        <v>-8190135</v>
      </c>
      <c r="M12" s="31">
        <f t="shared" si="0"/>
        <v>35477019</v>
      </c>
      <c r="N12" s="31">
        <f t="shared" si="0"/>
        <v>15624393</v>
      </c>
      <c r="O12" s="31">
        <f t="shared" si="0"/>
        <v>-14007086</v>
      </c>
      <c r="P12" s="31">
        <f t="shared" si="0"/>
        <v>-10799035</v>
      </c>
      <c r="Q12" s="31">
        <f t="shared" si="0"/>
        <v>-34063432</v>
      </c>
      <c r="R12" s="31">
        <f t="shared" si="0"/>
        <v>-58869553</v>
      </c>
      <c r="S12" s="31">
        <f t="shared" si="0"/>
        <v>-8460811</v>
      </c>
      <c r="T12" s="31">
        <f t="shared" si="0"/>
        <v>-8689091</v>
      </c>
      <c r="U12" s="31">
        <f t="shared" si="0"/>
        <v>-8395339</v>
      </c>
      <c r="V12" s="31">
        <f t="shared" si="0"/>
        <v>-25545241</v>
      </c>
      <c r="W12" s="31">
        <f t="shared" si="0"/>
        <v>-24620058</v>
      </c>
      <c r="X12" s="31">
        <f t="shared" si="0"/>
        <v>85736297</v>
      </c>
      <c r="Y12" s="31">
        <f t="shared" si="0"/>
        <v>-110356355</v>
      </c>
      <c r="Z12" s="32">
        <f>+IF(X12&lt;&gt;0,+(Y12/X12)*100,0)</f>
        <v>-128.71602677218493</v>
      </c>
      <c r="AA12" s="33">
        <f>SUM(AA6:AA11)</f>
        <v>85736297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2.7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2.75">
      <c r="A17" s="23" t="s">
        <v>43</v>
      </c>
      <c r="B17" s="17"/>
      <c r="C17" s="18">
        <v>9572000</v>
      </c>
      <c r="D17" s="18"/>
      <c r="E17" s="19">
        <v>61332872</v>
      </c>
      <c r="F17" s="20">
        <v>9915000</v>
      </c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>
        <v>9915000</v>
      </c>
      <c r="Y17" s="20">
        <v>-9915000</v>
      </c>
      <c r="Z17" s="21">
        <v>-100</v>
      </c>
      <c r="AA17" s="22">
        <v>9915000</v>
      </c>
    </row>
    <row r="18" spans="1:27" ht="12.7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>
        <v>383519790</v>
      </c>
      <c r="D19" s="18"/>
      <c r="E19" s="19">
        <v>451497038</v>
      </c>
      <c r="F19" s="20">
        <v>384693325</v>
      </c>
      <c r="G19" s="20">
        <v>9868243</v>
      </c>
      <c r="H19" s="20">
        <v>-3401281</v>
      </c>
      <c r="I19" s="20">
        <v>-1880868</v>
      </c>
      <c r="J19" s="20">
        <v>4586094</v>
      </c>
      <c r="K19" s="20">
        <v>4677359</v>
      </c>
      <c r="L19" s="20">
        <v>-883037</v>
      </c>
      <c r="M19" s="20">
        <v>2594043</v>
      </c>
      <c r="N19" s="20">
        <v>6388365</v>
      </c>
      <c r="O19" s="20">
        <v>-2497908</v>
      </c>
      <c r="P19" s="20">
        <v>-2576576</v>
      </c>
      <c r="Q19" s="20">
        <v>828838</v>
      </c>
      <c r="R19" s="20">
        <v>-4245646</v>
      </c>
      <c r="S19" s="20">
        <v>-2480182</v>
      </c>
      <c r="T19" s="20">
        <v>-1780006</v>
      </c>
      <c r="U19" s="20">
        <v>-2458992</v>
      </c>
      <c r="V19" s="20">
        <v>-6719180</v>
      </c>
      <c r="W19" s="20">
        <v>9633</v>
      </c>
      <c r="X19" s="20">
        <v>384693325</v>
      </c>
      <c r="Y19" s="20">
        <v>-384683692</v>
      </c>
      <c r="Z19" s="21">
        <v>-100</v>
      </c>
      <c r="AA19" s="22">
        <v>384693325</v>
      </c>
    </row>
    <row r="20" spans="1:27" ht="12.75">
      <c r="A20" s="23"/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46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2.75">
      <c r="A22" s="23" t="s">
        <v>47</v>
      </c>
      <c r="B22" s="17"/>
      <c r="C22" s="18">
        <v>25700</v>
      </c>
      <c r="D22" s="18"/>
      <c r="E22" s="19">
        <v>127494</v>
      </c>
      <c r="F22" s="20">
        <v>23706</v>
      </c>
      <c r="G22" s="20"/>
      <c r="H22" s="20">
        <v>-4317</v>
      </c>
      <c r="I22" s="20">
        <v>-2158</v>
      </c>
      <c r="J22" s="20">
        <v>-6475</v>
      </c>
      <c r="K22" s="20">
        <v>-2053</v>
      </c>
      <c r="L22" s="20">
        <v>-2158</v>
      </c>
      <c r="M22" s="20">
        <v>-2158</v>
      </c>
      <c r="N22" s="20">
        <v>-6369</v>
      </c>
      <c r="O22" s="20">
        <v>-2097</v>
      </c>
      <c r="P22" s="20">
        <v>-2158</v>
      </c>
      <c r="Q22" s="20">
        <v>-2148</v>
      </c>
      <c r="R22" s="20">
        <v>-6403</v>
      </c>
      <c r="S22" s="20">
        <v>-2158</v>
      </c>
      <c r="T22" s="20">
        <v>-2158</v>
      </c>
      <c r="U22" s="20">
        <v>-2158</v>
      </c>
      <c r="V22" s="20">
        <v>-6474</v>
      </c>
      <c r="W22" s="20">
        <v>-25721</v>
      </c>
      <c r="X22" s="20">
        <v>23706</v>
      </c>
      <c r="Y22" s="20">
        <v>-49427</v>
      </c>
      <c r="Z22" s="21">
        <v>-208.5</v>
      </c>
      <c r="AA22" s="22">
        <v>23706</v>
      </c>
    </row>
    <row r="23" spans="1:27" ht="12.75">
      <c r="A23" s="23" t="s">
        <v>48</v>
      </c>
      <c r="B23" s="17"/>
      <c r="C23" s="18">
        <v>10501</v>
      </c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2.75">
      <c r="A24" s="27" t="s">
        <v>49</v>
      </c>
      <c r="B24" s="35"/>
      <c r="C24" s="29">
        <f aca="true" t="shared" si="1" ref="C24:Y24">SUM(C15:C23)</f>
        <v>393127991</v>
      </c>
      <c r="D24" s="29">
        <f>SUM(D15:D23)</f>
        <v>0</v>
      </c>
      <c r="E24" s="36">
        <f t="shared" si="1"/>
        <v>512957404</v>
      </c>
      <c r="F24" s="37">
        <f t="shared" si="1"/>
        <v>394632031</v>
      </c>
      <c r="G24" s="37">
        <f t="shared" si="1"/>
        <v>9868243</v>
      </c>
      <c r="H24" s="37">
        <f t="shared" si="1"/>
        <v>-3405598</v>
      </c>
      <c r="I24" s="37">
        <f t="shared" si="1"/>
        <v>-1883026</v>
      </c>
      <c r="J24" s="37">
        <f t="shared" si="1"/>
        <v>4579619</v>
      </c>
      <c r="K24" s="37">
        <f t="shared" si="1"/>
        <v>4675306</v>
      </c>
      <c r="L24" s="37">
        <f t="shared" si="1"/>
        <v>-885195</v>
      </c>
      <c r="M24" s="37">
        <f t="shared" si="1"/>
        <v>2591885</v>
      </c>
      <c r="N24" s="37">
        <f t="shared" si="1"/>
        <v>6381996</v>
      </c>
      <c r="O24" s="37">
        <f t="shared" si="1"/>
        <v>-2500005</v>
      </c>
      <c r="P24" s="37">
        <f t="shared" si="1"/>
        <v>-2578734</v>
      </c>
      <c r="Q24" s="37">
        <f t="shared" si="1"/>
        <v>826690</v>
      </c>
      <c r="R24" s="37">
        <f t="shared" si="1"/>
        <v>-4252049</v>
      </c>
      <c r="S24" s="37">
        <f t="shared" si="1"/>
        <v>-2482340</v>
      </c>
      <c r="T24" s="37">
        <f t="shared" si="1"/>
        <v>-1782164</v>
      </c>
      <c r="U24" s="37">
        <f t="shared" si="1"/>
        <v>-2461150</v>
      </c>
      <c r="V24" s="37">
        <f t="shared" si="1"/>
        <v>-6725654</v>
      </c>
      <c r="W24" s="37">
        <f t="shared" si="1"/>
        <v>-16088</v>
      </c>
      <c r="X24" s="37">
        <f t="shared" si="1"/>
        <v>394632031</v>
      </c>
      <c r="Y24" s="37">
        <f t="shared" si="1"/>
        <v>-394648119</v>
      </c>
      <c r="Z24" s="38">
        <f>+IF(X24&lt;&gt;0,+(Y24/X24)*100,0)</f>
        <v>-100.00407670912045</v>
      </c>
      <c r="AA24" s="39">
        <f>SUM(AA15:AA23)</f>
        <v>394632031</v>
      </c>
    </row>
    <row r="25" spans="1:27" ht="12.75">
      <c r="A25" s="27" t="s">
        <v>50</v>
      </c>
      <c r="B25" s="28"/>
      <c r="C25" s="29">
        <f aca="true" t="shared" si="2" ref="C25:Y25">+C12+C24</f>
        <v>473287663</v>
      </c>
      <c r="D25" s="29">
        <f>+D12+D24</f>
        <v>0</v>
      </c>
      <c r="E25" s="30">
        <f t="shared" si="2"/>
        <v>566049692</v>
      </c>
      <c r="F25" s="31">
        <f t="shared" si="2"/>
        <v>480368328</v>
      </c>
      <c r="G25" s="31">
        <f t="shared" si="2"/>
        <v>69168425</v>
      </c>
      <c r="H25" s="31">
        <f t="shared" si="2"/>
        <v>-7703642</v>
      </c>
      <c r="I25" s="31">
        <f t="shared" si="2"/>
        <v>-12714821</v>
      </c>
      <c r="J25" s="31">
        <f t="shared" si="2"/>
        <v>48749962</v>
      </c>
      <c r="K25" s="31">
        <f t="shared" si="2"/>
        <v>-6987185</v>
      </c>
      <c r="L25" s="31">
        <f t="shared" si="2"/>
        <v>-9075330</v>
      </c>
      <c r="M25" s="31">
        <f t="shared" si="2"/>
        <v>38068904</v>
      </c>
      <c r="N25" s="31">
        <f t="shared" si="2"/>
        <v>22006389</v>
      </c>
      <c r="O25" s="31">
        <f t="shared" si="2"/>
        <v>-16507091</v>
      </c>
      <c r="P25" s="31">
        <f t="shared" si="2"/>
        <v>-13377769</v>
      </c>
      <c r="Q25" s="31">
        <f t="shared" si="2"/>
        <v>-33236742</v>
      </c>
      <c r="R25" s="31">
        <f t="shared" si="2"/>
        <v>-63121602</v>
      </c>
      <c r="S25" s="31">
        <f t="shared" si="2"/>
        <v>-10943151</v>
      </c>
      <c r="T25" s="31">
        <f t="shared" si="2"/>
        <v>-10471255</v>
      </c>
      <c r="U25" s="31">
        <f t="shared" si="2"/>
        <v>-10856489</v>
      </c>
      <c r="V25" s="31">
        <f t="shared" si="2"/>
        <v>-32270895</v>
      </c>
      <c r="W25" s="31">
        <f t="shared" si="2"/>
        <v>-24636146</v>
      </c>
      <c r="X25" s="31">
        <f t="shared" si="2"/>
        <v>480368328</v>
      </c>
      <c r="Y25" s="31">
        <f t="shared" si="2"/>
        <v>-505004474</v>
      </c>
      <c r="Z25" s="32">
        <f>+IF(X25&lt;&gt;0,+(Y25/X25)*100,0)</f>
        <v>-105.12859498930163</v>
      </c>
      <c r="AA25" s="33">
        <f>+AA12+AA24</f>
        <v>480368328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51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52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53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54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2.75">
      <c r="A31" s="23" t="s">
        <v>55</v>
      </c>
      <c r="B31" s="17"/>
      <c r="C31" s="18">
        <v>2723156</v>
      </c>
      <c r="D31" s="18"/>
      <c r="E31" s="19">
        <v>2617000</v>
      </c>
      <c r="F31" s="20">
        <v>2617000</v>
      </c>
      <c r="G31" s="20">
        <v>8355</v>
      </c>
      <c r="H31" s="20">
        <v>-8208</v>
      </c>
      <c r="I31" s="20">
        <v>29821</v>
      </c>
      <c r="J31" s="20">
        <v>29968</v>
      </c>
      <c r="K31" s="20">
        <v>10954</v>
      </c>
      <c r="L31" s="20">
        <v>19143</v>
      </c>
      <c r="M31" s="20">
        <v>6883</v>
      </c>
      <c r="N31" s="20">
        <v>36980</v>
      </c>
      <c r="O31" s="20">
        <v>1752</v>
      </c>
      <c r="P31" s="20">
        <v>-10707</v>
      </c>
      <c r="Q31" s="20">
        <v>-12452</v>
      </c>
      <c r="R31" s="20">
        <v>-21407</v>
      </c>
      <c r="S31" s="20"/>
      <c r="T31" s="20">
        <v>6840</v>
      </c>
      <c r="U31" s="20">
        <v>10260</v>
      </c>
      <c r="V31" s="20">
        <v>17100</v>
      </c>
      <c r="W31" s="20">
        <v>62641</v>
      </c>
      <c r="X31" s="20">
        <v>2617000</v>
      </c>
      <c r="Y31" s="20">
        <v>-2554359</v>
      </c>
      <c r="Z31" s="21">
        <v>-97.61</v>
      </c>
      <c r="AA31" s="22">
        <v>2617000</v>
      </c>
    </row>
    <row r="32" spans="1:27" ht="12.75">
      <c r="A32" s="23" t="s">
        <v>56</v>
      </c>
      <c r="B32" s="17"/>
      <c r="C32" s="18">
        <v>194514126</v>
      </c>
      <c r="D32" s="18"/>
      <c r="E32" s="19">
        <v>221215315</v>
      </c>
      <c r="F32" s="20">
        <v>110993130</v>
      </c>
      <c r="G32" s="20">
        <v>-53303845</v>
      </c>
      <c r="H32" s="20">
        <v>11693089</v>
      </c>
      <c r="I32" s="20">
        <v>9060510</v>
      </c>
      <c r="J32" s="20">
        <v>-32550246</v>
      </c>
      <c r="K32" s="20">
        <v>19787441</v>
      </c>
      <c r="L32" s="20">
        <v>8560346</v>
      </c>
      <c r="M32" s="20">
        <v>3806568</v>
      </c>
      <c r="N32" s="20">
        <v>32154355</v>
      </c>
      <c r="O32" s="20">
        <v>-6855421</v>
      </c>
      <c r="P32" s="20">
        <v>9704052</v>
      </c>
      <c r="Q32" s="20">
        <v>-9983152</v>
      </c>
      <c r="R32" s="20">
        <v>-7134521</v>
      </c>
      <c r="S32" s="20">
        <v>9391334</v>
      </c>
      <c r="T32" s="20">
        <v>1469846</v>
      </c>
      <c r="U32" s="20">
        <v>-9106426</v>
      </c>
      <c r="V32" s="20">
        <v>1754754</v>
      </c>
      <c r="W32" s="20">
        <v>-5775658</v>
      </c>
      <c r="X32" s="20">
        <v>110993130</v>
      </c>
      <c r="Y32" s="20">
        <v>-116768788</v>
      </c>
      <c r="Z32" s="21">
        <v>-105.2</v>
      </c>
      <c r="AA32" s="22">
        <v>110993130</v>
      </c>
    </row>
    <row r="33" spans="1:27" ht="12.75">
      <c r="A33" s="23" t="s">
        <v>57</v>
      </c>
      <c r="B33" s="17"/>
      <c r="C33" s="18">
        <v>585472</v>
      </c>
      <c r="D33" s="18"/>
      <c r="E33" s="19">
        <v>74805</v>
      </c>
      <c r="F33" s="20"/>
      <c r="G33" s="20"/>
      <c r="H33" s="20"/>
      <c r="I33" s="20">
        <v>35337</v>
      </c>
      <c r="J33" s="20">
        <v>35337</v>
      </c>
      <c r="K33" s="20"/>
      <c r="L33" s="20"/>
      <c r="M33" s="20">
        <v>-49929</v>
      </c>
      <c r="N33" s="20">
        <v>-49929</v>
      </c>
      <c r="O33" s="20"/>
      <c r="P33" s="20"/>
      <c r="Q33" s="20"/>
      <c r="R33" s="20"/>
      <c r="S33" s="20"/>
      <c r="T33" s="20"/>
      <c r="U33" s="20"/>
      <c r="V33" s="20"/>
      <c r="W33" s="20">
        <v>-14592</v>
      </c>
      <c r="X33" s="20"/>
      <c r="Y33" s="20">
        <v>-14592</v>
      </c>
      <c r="Z33" s="21"/>
      <c r="AA33" s="22"/>
    </row>
    <row r="34" spans="1:27" ht="12.75">
      <c r="A34" s="27" t="s">
        <v>58</v>
      </c>
      <c r="B34" s="28"/>
      <c r="C34" s="29">
        <f aca="true" t="shared" si="3" ref="C34:Y34">SUM(C29:C33)</f>
        <v>197822754</v>
      </c>
      <c r="D34" s="29">
        <f>SUM(D29:D33)</f>
        <v>0</v>
      </c>
      <c r="E34" s="30">
        <f t="shared" si="3"/>
        <v>223907120</v>
      </c>
      <c r="F34" s="31">
        <f t="shared" si="3"/>
        <v>113610130</v>
      </c>
      <c r="G34" s="31">
        <f t="shared" si="3"/>
        <v>-53295490</v>
      </c>
      <c r="H34" s="31">
        <f t="shared" si="3"/>
        <v>11684881</v>
      </c>
      <c r="I34" s="31">
        <f t="shared" si="3"/>
        <v>9125668</v>
      </c>
      <c r="J34" s="31">
        <f t="shared" si="3"/>
        <v>-32484941</v>
      </c>
      <c r="K34" s="31">
        <f t="shared" si="3"/>
        <v>19798395</v>
      </c>
      <c r="L34" s="31">
        <f t="shared" si="3"/>
        <v>8579489</v>
      </c>
      <c r="M34" s="31">
        <f t="shared" si="3"/>
        <v>3763522</v>
      </c>
      <c r="N34" s="31">
        <f t="shared" si="3"/>
        <v>32141406</v>
      </c>
      <c r="O34" s="31">
        <f t="shared" si="3"/>
        <v>-6853669</v>
      </c>
      <c r="P34" s="31">
        <f t="shared" si="3"/>
        <v>9693345</v>
      </c>
      <c r="Q34" s="31">
        <f t="shared" si="3"/>
        <v>-9995604</v>
      </c>
      <c r="R34" s="31">
        <f t="shared" si="3"/>
        <v>-7155928</v>
      </c>
      <c r="S34" s="31">
        <f t="shared" si="3"/>
        <v>9391334</v>
      </c>
      <c r="T34" s="31">
        <f t="shared" si="3"/>
        <v>1476686</v>
      </c>
      <c r="U34" s="31">
        <f t="shared" si="3"/>
        <v>-9096166</v>
      </c>
      <c r="V34" s="31">
        <f t="shared" si="3"/>
        <v>1771854</v>
      </c>
      <c r="W34" s="31">
        <f t="shared" si="3"/>
        <v>-5727609</v>
      </c>
      <c r="X34" s="31">
        <f t="shared" si="3"/>
        <v>113610130</v>
      </c>
      <c r="Y34" s="31">
        <f t="shared" si="3"/>
        <v>-119337739</v>
      </c>
      <c r="Z34" s="32">
        <f>+IF(X34&lt;&gt;0,+(Y34/X34)*100,0)</f>
        <v>-105.04145977123696</v>
      </c>
      <c r="AA34" s="33">
        <f>SUM(AA29:AA33)</f>
        <v>113610130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59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60</v>
      </c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2.75">
      <c r="A38" s="23" t="s">
        <v>57</v>
      </c>
      <c r="B38" s="17"/>
      <c r="C38" s="18">
        <v>12411714</v>
      </c>
      <c r="D38" s="18"/>
      <c r="E38" s="19">
        <v>12162795</v>
      </c>
      <c r="F38" s="20">
        <v>12163000</v>
      </c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>
        <v>12163000</v>
      </c>
      <c r="Y38" s="20">
        <v>-12163000</v>
      </c>
      <c r="Z38" s="21">
        <v>-100</v>
      </c>
      <c r="AA38" s="22">
        <v>12163000</v>
      </c>
    </row>
    <row r="39" spans="1:27" ht="12.75">
      <c r="A39" s="27" t="s">
        <v>61</v>
      </c>
      <c r="B39" s="35"/>
      <c r="C39" s="29">
        <f aca="true" t="shared" si="4" ref="C39:Y39">SUM(C37:C38)</f>
        <v>12411714</v>
      </c>
      <c r="D39" s="29">
        <f>SUM(D37:D38)</f>
        <v>0</v>
      </c>
      <c r="E39" s="36">
        <f t="shared" si="4"/>
        <v>12162795</v>
      </c>
      <c r="F39" s="37">
        <f t="shared" si="4"/>
        <v>12163000</v>
      </c>
      <c r="G39" s="37">
        <f t="shared" si="4"/>
        <v>0</v>
      </c>
      <c r="H39" s="37">
        <f t="shared" si="4"/>
        <v>0</v>
      </c>
      <c r="I39" s="37">
        <f t="shared" si="4"/>
        <v>0</v>
      </c>
      <c r="J39" s="37">
        <f t="shared" si="4"/>
        <v>0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0</v>
      </c>
      <c r="X39" s="37">
        <f t="shared" si="4"/>
        <v>12163000</v>
      </c>
      <c r="Y39" s="37">
        <f t="shared" si="4"/>
        <v>-12163000</v>
      </c>
      <c r="Z39" s="38">
        <f>+IF(X39&lt;&gt;0,+(Y39/X39)*100,0)</f>
        <v>-100</v>
      </c>
      <c r="AA39" s="39">
        <f>SUM(AA37:AA38)</f>
        <v>12163000</v>
      </c>
    </row>
    <row r="40" spans="1:27" ht="12.75">
      <c r="A40" s="27" t="s">
        <v>62</v>
      </c>
      <c r="B40" s="28"/>
      <c r="C40" s="29">
        <f aca="true" t="shared" si="5" ref="C40:Y40">+C34+C39</f>
        <v>210234468</v>
      </c>
      <c r="D40" s="29">
        <f>+D34+D39</f>
        <v>0</v>
      </c>
      <c r="E40" s="30">
        <f t="shared" si="5"/>
        <v>236069915</v>
      </c>
      <c r="F40" s="31">
        <f t="shared" si="5"/>
        <v>125773130</v>
      </c>
      <c r="G40" s="31">
        <f t="shared" si="5"/>
        <v>-53295490</v>
      </c>
      <c r="H40" s="31">
        <f t="shared" si="5"/>
        <v>11684881</v>
      </c>
      <c r="I40" s="31">
        <f t="shared" si="5"/>
        <v>9125668</v>
      </c>
      <c r="J40" s="31">
        <f t="shared" si="5"/>
        <v>-32484941</v>
      </c>
      <c r="K40" s="31">
        <f t="shared" si="5"/>
        <v>19798395</v>
      </c>
      <c r="L40" s="31">
        <f t="shared" si="5"/>
        <v>8579489</v>
      </c>
      <c r="M40" s="31">
        <f t="shared" si="5"/>
        <v>3763522</v>
      </c>
      <c r="N40" s="31">
        <f t="shared" si="5"/>
        <v>32141406</v>
      </c>
      <c r="O40" s="31">
        <f t="shared" si="5"/>
        <v>-6853669</v>
      </c>
      <c r="P40" s="31">
        <f t="shared" si="5"/>
        <v>9693345</v>
      </c>
      <c r="Q40" s="31">
        <f t="shared" si="5"/>
        <v>-9995604</v>
      </c>
      <c r="R40" s="31">
        <f t="shared" si="5"/>
        <v>-7155928</v>
      </c>
      <c r="S40" s="31">
        <f t="shared" si="5"/>
        <v>9391334</v>
      </c>
      <c r="T40" s="31">
        <f t="shared" si="5"/>
        <v>1476686</v>
      </c>
      <c r="U40" s="31">
        <f t="shared" si="5"/>
        <v>-9096166</v>
      </c>
      <c r="V40" s="31">
        <f t="shared" si="5"/>
        <v>1771854</v>
      </c>
      <c r="W40" s="31">
        <f t="shared" si="5"/>
        <v>-5727609</v>
      </c>
      <c r="X40" s="31">
        <f t="shared" si="5"/>
        <v>125773130</v>
      </c>
      <c r="Y40" s="31">
        <f t="shared" si="5"/>
        <v>-131500739</v>
      </c>
      <c r="Z40" s="32">
        <f>+IF(X40&lt;&gt;0,+(Y40/X40)*100,0)</f>
        <v>-104.55392101635698</v>
      </c>
      <c r="AA40" s="33">
        <f>+AA34+AA39</f>
        <v>125773130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263053195</v>
      </c>
      <c r="D42" s="43">
        <f>+D25-D40</f>
        <v>0</v>
      </c>
      <c r="E42" s="44">
        <f t="shared" si="6"/>
        <v>329979777</v>
      </c>
      <c r="F42" s="45">
        <f t="shared" si="6"/>
        <v>354595198</v>
      </c>
      <c r="G42" s="45">
        <f t="shared" si="6"/>
        <v>122463915</v>
      </c>
      <c r="H42" s="45">
        <f t="shared" si="6"/>
        <v>-19388523</v>
      </c>
      <c r="I42" s="45">
        <f t="shared" si="6"/>
        <v>-21840489</v>
      </c>
      <c r="J42" s="45">
        <f t="shared" si="6"/>
        <v>81234903</v>
      </c>
      <c r="K42" s="45">
        <f t="shared" si="6"/>
        <v>-26785580</v>
      </c>
      <c r="L42" s="45">
        <f t="shared" si="6"/>
        <v>-17654819</v>
      </c>
      <c r="M42" s="45">
        <f t="shared" si="6"/>
        <v>34305382</v>
      </c>
      <c r="N42" s="45">
        <f t="shared" si="6"/>
        <v>-10135017</v>
      </c>
      <c r="O42" s="45">
        <f t="shared" si="6"/>
        <v>-9653422</v>
      </c>
      <c r="P42" s="45">
        <f t="shared" si="6"/>
        <v>-23071114</v>
      </c>
      <c r="Q42" s="45">
        <f t="shared" si="6"/>
        <v>-23241138</v>
      </c>
      <c r="R42" s="45">
        <f t="shared" si="6"/>
        <v>-55965674</v>
      </c>
      <c r="S42" s="45">
        <f t="shared" si="6"/>
        <v>-20334485</v>
      </c>
      <c r="T42" s="45">
        <f t="shared" si="6"/>
        <v>-11947941</v>
      </c>
      <c r="U42" s="45">
        <f t="shared" si="6"/>
        <v>-1760323</v>
      </c>
      <c r="V42" s="45">
        <f t="shared" si="6"/>
        <v>-34042749</v>
      </c>
      <c r="W42" s="45">
        <f t="shared" si="6"/>
        <v>-18908537</v>
      </c>
      <c r="X42" s="45">
        <f t="shared" si="6"/>
        <v>354595198</v>
      </c>
      <c r="Y42" s="45">
        <f t="shared" si="6"/>
        <v>-373503735</v>
      </c>
      <c r="Z42" s="46">
        <f>+IF(X42&lt;&gt;0,+(Y42/X42)*100,0)</f>
        <v>-105.33242895184385</v>
      </c>
      <c r="AA42" s="47">
        <f>+AA25-AA40</f>
        <v>354595198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301888565</v>
      </c>
      <c r="D45" s="18"/>
      <c r="E45" s="19"/>
      <c r="F45" s="20">
        <v>209294866</v>
      </c>
      <c r="G45" s="20"/>
      <c r="H45" s="20"/>
      <c r="I45" s="20"/>
      <c r="J45" s="20"/>
      <c r="K45" s="20"/>
      <c r="L45" s="20"/>
      <c r="M45" s="20"/>
      <c r="N45" s="20"/>
      <c r="O45" s="20"/>
      <c r="P45" s="20">
        <v>8</v>
      </c>
      <c r="Q45" s="20"/>
      <c r="R45" s="20">
        <v>8</v>
      </c>
      <c r="S45" s="20">
        <v>-1</v>
      </c>
      <c r="T45" s="20">
        <v>-1</v>
      </c>
      <c r="U45" s="20">
        <v>-288390</v>
      </c>
      <c r="V45" s="20">
        <v>-288392</v>
      </c>
      <c r="W45" s="20">
        <v>-288384</v>
      </c>
      <c r="X45" s="20">
        <v>209294866</v>
      </c>
      <c r="Y45" s="20">
        <v>-209583250</v>
      </c>
      <c r="Z45" s="48">
        <v>-100.14</v>
      </c>
      <c r="AA45" s="22">
        <v>209294866</v>
      </c>
    </row>
    <row r="46" spans="1:27" ht="12.75">
      <c r="A46" s="23" t="s">
        <v>67</v>
      </c>
      <c r="B46" s="17"/>
      <c r="C46" s="18">
        <v>10690</v>
      </c>
      <c r="D46" s="18"/>
      <c r="E46" s="19">
        <v>335028070</v>
      </c>
      <c r="F46" s="20">
        <v>128216823</v>
      </c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>
        <v>128216823</v>
      </c>
      <c r="Y46" s="20">
        <v>-128216823</v>
      </c>
      <c r="Z46" s="48">
        <v>-100</v>
      </c>
      <c r="AA46" s="22">
        <v>128216823</v>
      </c>
    </row>
    <row r="47" spans="1:27" ht="12.75">
      <c r="A47" s="23"/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68</v>
      </c>
      <c r="B48" s="50" t="s">
        <v>64</v>
      </c>
      <c r="C48" s="51">
        <f aca="true" t="shared" si="7" ref="C48:Y48">SUM(C45:C47)</f>
        <v>301899255</v>
      </c>
      <c r="D48" s="51">
        <f>SUM(D45:D47)</f>
        <v>0</v>
      </c>
      <c r="E48" s="52">
        <f t="shared" si="7"/>
        <v>335028070</v>
      </c>
      <c r="F48" s="53">
        <f t="shared" si="7"/>
        <v>337511689</v>
      </c>
      <c r="G48" s="53">
        <f t="shared" si="7"/>
        <v>0</v>
      </c>
      <c r="H48" s="53">
        <f t="shared" si="7"/>
        <v>0</v>
      </c>
      <c r="I48" s="53">
        <f t="shared" si="7"/>
        <v>0</v>
      </c>
      <c r="J48" s="53">
        <f t="shared" si="7"/>
        <v>0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8</v>
      </c>
      <c r="Q48" s="53">
        <f t="shared" si="7"/>
        <v>0</v>
      </c>
      <c r="R48" s="53">
        <f t="shared" si="7"/>
        <v>8</v>
      </c>
      <c r="S48" s="53">
        <f t="shared" si="7"/>
        <v>-1</v>
      </c>
      <c r="T48" s="53">
        <f t="shared" si="7"/>
        <v>-1</v>
      </c>
      <c r="U48" s="53">
        <f t="shared" si="7"/>
        <v>-288390</v>
      </c>
      <c r="V48" s="53">
        <f t="shared" si="7"/>
        <v>-288392</v>
      </c>
      <c r="W48" s="53">
        <f t="shared" si="7"/>
        <v>-288384</v>
      </c>
      <c r="X48" s="53">
        <f t="shared" si="7"/>
        <v>337511689</v>
      </c>
      <c r="Y48" s="53">
        <f t="shared" si="7"/>
        <v>-337800073</v>
      </c>
      <c r="Z48" s="54">
        <f>+IF(X48&lt;&gt;0,+(Y48/X48)*100,0)</f>
        <v>-100.08544415183202</v>
      </c>
      <c r="AA48" s="55">
        <f>SUM(AA45:AA47)</f>
        <v>337511689</v>
      </c>
    </row>
    <row r="49" spans="1:27" ht="12.75">
      <c r="A49" s="56" t="s">
        <v>123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124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125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7" t="s">
        <v>100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126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12478331</v>
      </c>
      <c r="D6" s="18"/>
      <c r="E6" s="19">
        <v>20000000</v>
      </c>
      <c r="F6" s="20">
        <v>26452372</v>
      </c>
      <c r="G6" s="20">
        <v>40453561</v>
      </c>
      <c r="H6" s="20">
        <v>-37447314</v>
      </c>
      <c r="I6" s="20">
        <v>14475987</v>
      </c>
      <c r="J6" s="20">
        <v>17482234</v>
      </c>
      <c r="K6" s="20">
        <v>-59001050</v>
      </c>
      <c r="L6" s="20">
        <v>4443032</v>
      </c>
      <c r="M6" s="20">
        <v>31441088</v>
      </c>
      <c r="N6" s="20">
        <v>-23116930</v>
      </c>
      <c r="O6" s="20">
        <v>7557230</v>
      </c>
      <c r="P6" s="20">
        <v>-22290903</v>
      </c>
      <c r="Q6" s="20">
        <v>36243645</v>
      </c>
      <c r="R6" s="20">
        <v>21509972</v>
      </c>
      <c r="S6" s="20">
        <v>-17746397</v>
      </c>
      <c r="T6" s="20">
        <v>8139249</v>
      </c>
      <c r="U6" s="20">
        <v>6022099</v>
      </c>
      <c r="V6" s="20">
        <v>-3585049</v>
      </c>
      <c r="W6" s="20">
        <v>12290227</v>
      </c>
      <c r="X6" s="20">
        <v>26452372</v>
      </c>
      <c r="Y6" s="20">
        <v>-14162145</v>
      </c>
      <c r="Z6" s="21">
        <v>-53.54</v>
      </c>
      <c r="AA6" s="22">
        <v>26452372</v>
      </c>
    </row>
    <row r="7" spans="1:27" ht="12.75">
      <c r="A7" s="23" t="s">
        <v>34</v>
      </c>
      <c r="B7" s="17"/>
      <c r="C7" s="18"/>
      <c r="D7" s="18"/>
      <c r="E7" s="19"/>
      <c r="F7" s="20"/>
      <c r="G7" s="20">
        <v>100003857</v>
      </c>
      <c r="H7" s="20">
        <v>3040803</v>
      </c>
      <c r="I7" s="20">
        <v>-96823664</v>
      </c>
      <c r="J7" s="20">
        <v>6220996</v>
      </c>
      <c r="K7" s="20"/>
      <c r="L7" s="20">
        <v>-6220798</v>
      </c>
      <c r="M7" s="20">
        <v>79208266</v>
      </c>
      <c r="N7" s="20">
        <v>72987468</v>
      </c>
      <c r="O7" s="20">
        <v>-49388797</v>
      </c>
      <c r="P7" s="20">
        <v>-29819469</v>
      </c>
      <c r="Q7" s="20">
        <v>180000000</v>
      </c>
      <c r="R7" s="20">
        <v>100791734</v>
      </c>
      <c r="S7" s="20">
        <v>-80000000</v>
      </c>
      <c r="T7" s="20">
        <v>-60000000</v>
      </c>
      <c r="U7" s="20">
        <v>-40000198</v>
      </c>
      <c r="V7" s="20">
        <v>-180000198</v>
      </c>
      <c r="W7" s="20"/>
      <c r="X7" s="20"/>
      <c r="Y7" s="20"/>
      <c r="Z7" s="21"/>
      <c r="AA7" s="22"/>
    </row>
    <row r="8" spans="1:27" ht="12.75">
      <c r="A8" s="23" t="s">
        <v>35</v>
      </c>
      <c r="B8" s="17"/>
      <c r="C8" s="18">
        <v>40885890</v>
      </c>
      <c r="D8" s="18"/>
      <c r="E8" s="19">
        <v>28700000</v>
      </c>
      <c r="F8" s="20">
        <v>26000000</v>
      </c>
      <c r="G8" s="20">
        <v>38058699</v>
      </c>
      <c r="H8" s="20">
        <v>5609963</v>
      </c>
      <c r="I8" s="20">
        <v>792472</v>
      </c>
      <c r="J8" s="20">
        <v>44461134</v>
      </c>
      <c r="K8" s="20">
        <v>-947181</v>
      </c>
      <c r="L8" s="20">
        <v>3357867</v>
      </c>
      <c r="M8" s="20">
        <v>3467057</v>
      </c>
      <c r="N8" s="20">
        <v>5877743</v>
      </c>
      <c r="O8" s="20">
        <v>3573218</v>
      </c>
      <c r="P8" s="20">
        <v>2000504</v>
      </c>
      <c r="Q8" s="20">
        <v>999244</v>
      </c>
      <c r="R8" s="20">
        <v>6572966</v>
      </c>
      <c r="S8" s="20">
        <v>3235234</v>
      </c>
      <c r="T8" s="20">
        <v>989277</v>
      </c>
      <c r="U8" s="20">
        <v>1019445</v>
      </c>
      <c r="V8" s="20">
        <v>5243956</v>
      </c>
      <c r="W8" s="20">
        <v>62155799</v>
      </c>
      <c r="X8" s="20">
        <v>26000000</v>
      </c>
      <c r="Y8" s="20">
        <v>36155799</v>
      </c>
      <c r="Z8" s="21">
        <v>139.06</v>
      </c>
      <c r="AA8" s="22">
        <v>26000000</v>
      </c>
    </row>
    <row r="9" spans="1:27" ht="12.75">
      <c r="A9" s="23" t="s">
        <v>36</v>
      </c>
      <c r="B9" s="17"/>
      <c r="C9" s="18">
        <v>-63975724</v>
      </c>
      <c r="D9" s="18"/>
      <c r="E9" s="19">
        <v>20000000</v>
      </c>
      <c r="F9" s="20">
        <v>21000000</v>
      </c>
      <c r="G9" s="20">
        <v>-65557519</v>
      </c>
      <c r="H9" s="20">
        <v>11224098</v>
      </c>
      <c r="I9" s="20">
        <v>-17301168</v>
      </c>
      <c r="J9" s="20">
        <v>-71634589</v>
      </c>
      <c r="K9" s="20">
        <v>-4053756</v>
      </c>
      <c r="L9" s="20">
        <v>8583882</v>
      </c>
      <c r="M9" s="20">
        <v>11351555</v>
      </c>
      <c r="N9" s="20">
        <v>15881681</v>
      </c>
      <c r="O9" s="20">
        <v>-6614613</v>
      </c>
      <c r="P9" s="20">
        <v>-12315673</v>
      </c>
      <c r="Q9" s="20">
        <v>6795458</v>
      </c>
      <c r="R9" s="20">
        <v>-12134828</v>
      </c>
      <c r="S9" s="20">
        <v>10203017</v>
      </c>
      <c r="T9" s="20">
        <v>-6927589</v>
      </c>
      <c r="U9" s="20">
        <v>-15006434</v>
      </c>
      <c r="V9" s="20">
        <v>-11731006</v>
      </c>
      <c r="W9" s="20">
        <v>-79618742</v>
      </c>
      <c r="X9" s="20">
        <v>21000000</v>
      </c>
      <c r="Y9" s="20">
        <v>-100618742</v>
      </c>
      <c r="Z9" s="21">
        <v>-479.14</v>
      </c>
      <c r="AA9" s="22">
        <v>21000000</v>
      </c>
    </row>
    <row r="10" spans="1:27" ht="12.7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2.75">
      <c r="A11" s="23" t="s">
        <v>38</v>
      </c>
      <c r="B11" s="17"/>
      <c r="C11" s="18">
        <v>2509183</v>
      </c>
      <c r="D11" s="18"/>
      <c r="E11" s="19">
        <v>4000000</v>
      </c>
      <c r="F11" s="20">
        <v>2600000</v>
      </c>
      <c r="G11" s="20">
        <v>2508116</v>
      </c>
      <c r="H11" s="20">
        <v>44842</v>
      </c>
      <c r="I11" s="20">
        <v>135690</v>
      </c>
      <c r="J11" s="20">
        <v>2688648</v>
      </c>
      <c r="K11" s="20">
        <v>197226</v>
      </c>
      <c r="L11" s="20">
        <v>758605</v>
      </c>
      <c r="M11" s="20">
        <v>401472</v>
      </c>
      <c r="N11" s="20">
        <v>1357303</v>
      </c>
      <c r="O11" s="20">
        <v>369517</v>
      </c>
      <c r="P11" s="20">
        <v>903946</v>
      </c>
      <c r="Q11" s="20">
        <v>-420392</v>
      </c>
      <c r="R11" s="20">
        <v>853071</v>
      </c>
      <c r="S11" s="20">
        <v>793671</v>
      </c>
      <c r="T11" s="20">
        <v>79162</v>
      </c>
      <c r="U11" s="20">
        <v>-2402601</v>
      </c>
      <c r="V11" s="20">
        <v>-1529768</v>
      </c>
      <c r="W11" s="20">
        <v>3369254</v>
      </c>
      <c r="X11" s="20">
        <v>2600000</v>
      </c>
      <c r="Y11" s="20">
        <v>769254</v>
      </c>
      <c r="Z11" s="21">
        <v>29.59</v>
      </c>
      <c r="AA11" s="22">
        <v>2600000</v>
      </c>
    </row>
    <row r="12" spans="1:27" ht="12.75">
      <c r="A12" s="27" t="s">
        <v>39</v>
      </c>
      <c r="B12" s="28"/>
      <c r="C12" s="29">
        <f aca="true" t="shared" si="0" ref="C12:Y12">SUM(C6:C11)</f>
        <v>-8102320</v>
      </c>
      <c r="D12" s="29">
        <f>SUM(D6:D11)</f>
        <v>0</v>
      </c>
      <c r="E12" s="30">
        <f t="shared" si="0"/>
        <v>72700000</v>
      </c>
      <c r="F12" s="31">
        <f t="shared" si="0"/>
        <v>76052372</v>
      </c>
      <c r="G12" s="31">
        <f t="shared" si="0"/>
        <v>115466714</v>
      </c>
      <c r="H12" s="31">
        <f t="shared" si="0"/>
        <v>-17527608</v>
      </c>
      <c r="I12" s="31">
        <f t="shared" si="0"/>
        <v>-98720683</v>
      </c>
      <c r="J12" s="31">
        <f t="shared" si="0"/>
        <v>-781577</v>
      </c>
      <c r="K12" s="31">
        <f t="shared" si="0"/>
        <v>-63804761</v>
      </c>
      <c r="L12" s="31">
        <f t="shared" si="0"/>
        <v>10922588</v>
      </c>
      <c r="M12" s="31">
        <f t="shared" si="0"/>
        <v>125869438</v>
      </c>
      <c r="N12" s="31">
        <f t="shared" si="0"/>
        <v>72987265</v>
      </c>
      <c r="O12" s="31">
        <f t="shared" si="0"/>
        <v>-44503445</v>
      </c>
      <c r="P12" s="31">
        <f t="shared" si="0"/>
        <v>-61521595</v>
      </c>
      <c r="Q12" s="31">
        <f t="shared" si="0"/>
        <v>223617955</v>
      </c>
      <c r="R12" s="31">
        <f t="shared" si="0"/>
        <v>117592915</v>
      </c>
      <c r="S12" s="31">
        <f t="shared" si="0"/>
        <v>-83514475</v>
      </c>
      <c r="T12" s="31">
        <f t="shared" si="0"/>
        <v>-57719901</v>
      </c>
      <c r="U12" s="31">
        <f t="shared" si="0"/>
        <v>-50367689</v>
      </c>
      <c r="V12" s="31">
        <f t="shared" si="0"/>
        <v>-191602065</v>
      </c>
      <c r="W12" s="31">
        <f t="shared" si="0"/>
        <v>-1803462</v>
      </c>
      <c r="X12" s="31">
        <f t="shared" si="0"/>
        <v>76052372</v>
      </c>
      <c r="Y12" s="31">
        <f t="shared" si="0"/>
        <v>-77855834</v>
      </c>
      <c r="Z12" s="32">
        <f>+IF(X12&lt;&gt;0,+(Y12/X12)*100,0)</f>
        <v>-102.37134221139085</v>
      </c>
      <c r="AA12" s="33">
        <f>SUM(AA6:AA11)</f>
        <v>76052372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/>
      <c r="D15" s="18"/>
      <c r="E15" s="19"/>
      <c r="F15" s="20">
        <v>15000000</v>
      </c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>
        <v>15000000</v>
      </c>
      <c r="Y15" s="20">
        <v>-15000000</v>
      </c>
      <c r="Z15" s="21">
        <v>-100</v>
      </c>
      <c r="AA15" s="22">
        <v>15000000</v>
      </c>
    </row>
    <row r="16" spans="1:27" ht="12.7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2.75">
      <c r="A17" s="23" t="s">
        <v>43</v>
      </c>
      <c r="B17" s="17"/>
      <c r="C17" s="18"/>
      <c r="D17" s="18"/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1"/>
      <c r="AA17" s="22"/>
    </row>
    <row r="18" spans="1:27" ht="12.7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>
        <v>3584691586</v>
      </c>
      <c r="D19" s="18"/>
      <c r="E19" s="19">
        <v>4137959471</v>
      </c>
      <c r="F19" s="20">
        <v>4194561231</v>
      </c>
      <c r="G19" s="20">
        <v>3636562260</v>
      </c>
      <c r="H19" s="20">
        <v>39492909</v>
      </c>
      <c r="I19" s="20">
        <v>53686952</v>
      </c>
      <c r="J19" s="20">
        <v>3729742121</v>
      </c>
      <c r="K19" s="20">
        <v>24109138</v>
      </c>
      <c r="L19" s="20">
        <v>43003023</v>
      </c>
      <c r="M19" s="20">
        <v>11079310</v>
      </c>
      <c r="N19" s="20">
        <v>78191471</v>
      </c>
      <c r="O19" s="20">
        <v>4965507</v>
      </c>
      <c r="P19" s="20">
        <v>42908792</v>
      </c>
      <c r="Q19" s="20">
        <v>22628638</v>
      </c>
      <c r="R19" s="20">
        <v>70502937</v>
      </c>
      <c r="S19" s="20">
        <v>21976750</v>
      </c>
      <c r="T19" s="20">
        <v>24423043</v>
      </c>
      <c r="U19" s="20">
        <v>7685768</v>
      </c>
      <c r="V19" s="20">
        <v>54085561</v>
      </c>
      <c r="W19" s="20">
        <v>3932522090</v>
      </c>
      <c r="X19" s="20">
        <v>4194561231</v>
      </c>
      <c r="Y19" s="20">
        <v>-262039141</v>
      </c>
      <c r="Z19" s="21">
        <v>-6.25</v>
      </c>
      <c r="AA19" s="22">
        <v>4194561231</v>
      </c>
    </row>
    <row r="20" spans="1:27" ht="12.75">
      <c r="A20" s="23"/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46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2.75">
      <c r="A22" s="23" t="s">
        <v>47</v>
      </c>
      <c r="B22" s="17"/>
      <c r="C22" s="18">
        <v>34243</v>
      </c>
      <c r="D22" s="18"/>
      <c r="E22" s="19">
        <v>2100000</v>
      </c>
      <c r="F22" s="20">
        <v>1090000</v>
      </c>
      <c r="G22" s="20">
        <v>34243</v>
      </c>
      <c r="H22" s="20"/>
      <c r="I22" s="20"/>
      <c r="J22" s="20">
        <v>34243</v>
      </c>
      <c r="K22" s="20"/>
      <c r="L22" s="20"/>
      <c r="M22" s="20"/>
      <c r="N22" s="20"/>
      <c r="O22" s="20"/>
      <c r="P22" s="20"/>
      <c r="Q22" s="20">
        <v>-27244</v>
      </c>
      <c r="R22" s="20">
        <v>-27244</v>
      </c>
      <c r="S22" s="20">
        <v>-1750</v>
      </c>
      <c r="T22" s="20">
        <v>-1750</v>
      </c>
      <c r="U22" s="20"/>
      <c r="V22" s="20">
        <v>-3500</v>
      </c>
      <c r="W22" s="20">
        <v>3499</v>
      </c>
      <c r="X22" s="20">
        <v>1090000</v>
      </c>
      <c r="Y22" s="20">
        <v>-1086501</v>
      </c>
      <c r="Z22" s="21">
        <v>-99.68</v>
      </c>
      <c r="AA22" s="22">
        <v>1090000</v>
      </c>
    </row>
    <row r="23" spans="1:27" ht="12.75">
      <c r="A23" s="23" t="s">
        <v>48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2.75">
      <c r="A24" s="27" t="s">
        <v>49</v>
      </c>
      <c r="B24" s="35"/>
      <c r="C24" s="29">
        <f aca="true" t="shared" si="1" ref="C24:Y24">SUM(C15:C23)</f>
        <v>3584725829</v>
      </c>
      <c r="D24" s="29">
        <f>SUM(D15:D23)</f>
        <v>0</v>
      </c>
      <c r="E24" s="36">
        <f t="shared" si="1"/>
        <v>4140059471</v>
      </c>
      <c r="F24" s="37">
        <f t="shared" si="1"/>
        <v>4210651231</v>
      </c>
      <c r="G24" s="37">
        <f t="shared" si="1"/>
        <v>3636596503</v>
      </c>
      <c r="H24" s="37">
        <f t="shared" si="1"/>
        <v>39492909</v>
      </c>
      <c r="I24" s="37">
        <f t="shared" si="1"/>
        <v>53686952</v>
      </c>
      <c r="J24" s="37">
        <f t="shared" si="1"/>
        <v>3729776364</v>
      </c>
      <c r="K24" s="37">
        <f t="shared" si="1"/>
        <v>24109138</v>
      </c>
      <c r="L24" s="37">
        <f t="shared" si="1"/>
        <v>43003023</v>
      </c>
      <c r="M24" s="37">
        <f t="shared" si="1"/>
        <v>11079310</v>
      </c>
      <c r="N24" s="37">
        <f t="shared" si="1"/>
        <v>78191471</v>
      </c>
      <c r="O24" s="37">
        <f t="shared" si="1"/>
        <v>4965507</v>
      </c>
      <c r="P24" s="37">
        <f t="shared" si="1"/>
        <v>42908792</v>
      </c>
      <c r="Q24" s="37">
        <f t="shared" si="1"/>
        <v>22601394</v>
      </c>
      <c r="R24" s="37">
        <f t="shared" si="1"/>
        <v>70475693</v>
      </c>
      <c r="S24" s="37">
        <f t="shared" si="1"/>
        <v>21975000</v>
      </c>
      <c r="T24" s="37">
        <f t="shared" si="1"/>
        <v>24421293</v>
      </c>
      <c r="U24" s="37">
        <f t="shared" si="1"/>
        <v>7685768</v>
      </c>
      <c r="V24" s="37">
        <f t="shared" si="1"/>
        <v>54082061</v>
      </c>
      <c r="W24" s="37">
        <f t="shared" si="1"/>
        <v>3932525589</v>
      </c>
      <c r="X24" s="37">
        <f t="shared" si="1"/>
        <v>4210651231</v>
      </c>
      <c r="Y24" s="37">
        <f t="shared" si="1"/>
        <v>-278125642</v>
      </c>
      <c r="Z24" s="38">
        <f>+IF(X24&lt;&gt;0,+(Y24/X24)*100,0)</f>
        <v>-6.605288036025418</v>
      </c>
      <c r="AA24" s="39">
        <f>SUM(AA15:AA23)</f>
        <v>4210651231</v>
      </c>
    </row>
    <row r="25" spans="1:27" ht="12.75">
      <c r="A25" s="27" t="s">
        <v>50</v>
      </c>
      <c r="B25" s="28"/>
      <c r="C25" s="29">
        <f aca="true" t="shared" si="2" ref="C25:Y25">+C12+C24</f>
        <v>3576623509</v>
      </c>
      <c r="D25" s="29">
        <f>+D12+D24</f>
        <v>0</v>
      </c>
      <c r="E25" s="30">
        <f t="shared" si="2"/>
        <v>4212759471</v>
      </c>
      <c r="F25" s="31">
        <f t="shared" si="2"/>
        <v>4286703603</v>
      </c>
      <c r="G25" s="31">
        <f t="shared" si="2"/>
        <v>3752063217</v>
      </c>
      <c r="H25" s="31">
        <f t="shared" si="2"/>
        <v>21965301</v>
      </c>
      <c r="I25" s="31">
        <f t="shared" si="2"/>
        <v>-45033731</v>
      </c>
      <c r="J25" s="31">
        <f t="shared" si="2"/>
        <v>3728994787</v>
      </c>
      <c r="K25" s="31">
        <f t="shared" si="2"/>
        <v>-39695623</v>
      </c>
      <c r="L25" s="31">
        <f t="shared" si="2"/>
        <v>53925611</v>
      </c>
      <c r="M25" s="31">
        <f t="shared" si="2"/>
        <v>136948748</v>
      </c>
      <c r="N25" s="31">
        <f t="shared" si="2"/>
        <v>151178736</v>
      </c>
      <c r="O25" s="31">
        <f t="shared" si="2"/>
        <v>-39537938</v>
      </c>
      <c r="P25" s="31">
        <f t="shared" si="2"/>
        <v>-18612803</v>
      </c>
      <c r="Q25" s="31">
        <f t="shared" si="2"/>
        <v>246219349</v>
      </c>
      <c r="R25" s="31">
        <f t="shared" si="2"/>
        <v>188068608</v>
      </c>
      <c r="S25" s="31">
        <f t="shared" si="2"/>
        <v>-61539475</v>
      </c>
      <c r="T25" s="31">
        <f t="shared" si="2"/>
        <v>-33298608</v>
      </c>
      <c r="U25" s="31">
        <f t="shared" si="2"/>
        <v>-42681921</v>
      </c>
      <c r="V25" s="31">
        <f t="shared" si="2"/>
        <v>-137520004</v>
      </c>
      <c r="W25" s="31">
        <f t="shared" si="2"/>
        <v>3930722127</v>
      </c>
      <c r="X25" s="31">
        <f t="shared" si="2"/>
        <v>4286703603</v>
      </c>
      <c r="Y25" s="31">
        <f t="shared" si="2"/>
        <v>-355981476</v>
      </c>
      <c r="Z25" s="32">
        <f>+IF(X25&lt;&gt;0,+(Y25/X25)*100,0)</f>
        <v>-8.304317465543232</v>
      </c>
      <c r="AA25" s="33">
        <f>+AA12+AA24</f>
        <v>4286703603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51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52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53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54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2.75">
      <c r="A31" s="23" t="s">
        <v>55</v>
      </c>
      <c r="B31" s="17"/>
      <c r="C31" s="18">
        <v>3617293</v>
      </c>
      <c r="D31" s="18"/>
      <c r="E31" s="19">
        <v>3700000</v>
      </c>
      <c r="F31" s="20">
        <v>3700000</v>
      </c>
      <c r="G31" s="20">
        <v>3617843</v>
      </c>
      <c r="H31" s="20">
        <v>1000</v>
      </c>
      <c r="I31" s="20">
        <v>400</v>
      </c>
      <c r="J31" s="20">
        <v>3619243</v>
      </c>
      <c r="K31" s="20">
        <v>817</v>
      </c>
      <c r="L31" s="20">
        <v>-9033</v>
      </c>
      <c r="M31" s="20">
        <v>-500</v>
      </c>
      <c r="N31" s="20">
        <v>-8716</v>
      </c>
      <c r="O31" s="20">
        <v>596</v>
      </c>
      <c r="P31" s="20">
        <v>931</v>
      </c>
      <c r="Q31" s="20">
        <v>2089</v>
      </c>
      <c r="R31" s="20">
        <v>3616</v>
      </c>
      <c r="S31" s="20"/>
      <c r="T31" s="20"/>
      <c r="U31" s="20">
        <v>-2060</v>
      </c>
      <c r="V31" s="20">
        <v>-2060</v>
      </c>
      <c r="W31" s="20">
        <v>3612083</v>
      </c>
      <c r="X31" s="20">
        <v>3700000</v>
      </c>
      <c r="Y31" s="20">
        <v>-87917</v>
      </c>
      <c r="Z31" s="21">
        <v>-2.38</v>
      </c>
      <c r="AA31" s="22">
        <v>3700000</v>
      </c>
    </row>
    <row r="32" spans="1:27" ht="12.75">
      <c r="A32" s="23" t="s">
        <v>56</v>
      </c>
      <c r="B32" s="17"/>
      <c r="C32" s="18">
        <v>141420235</v>
      </c>
      <c r="D32" s="18"/>
      <c r="E32" s="19">
        <v>42000000</v>
      </c>
      <c r="F32" s="20">
        <v>60000000</v>
      </c>
      <c r="G32" s="20">
        <v>142558667</v>
      </c>
      <c r="H32" s="20">
        <v>74106539</v>
      </c>
      <c r="I32" s="20">
        <v>-156533215</v>
      </c>
      <c r="J32" s="20">
        <v>60131991</v>
      </c>
      <c r="K32" s="20">
        <v>465582</v>
      </c>
      <c r="L32" s="20">
        <v>99213124</v>
      </c>
      <c r="M32" s="20">
        <v>-58057993</v>
      </c>
      <c r="N32" s="20">
        <v>41620713</v>
      </c>
      <c r="O32" s="20">
        <v>-1223037</v>
      </c>
      <c r="P32" s="20">
        <v>-1165069</v>
      </c>
      <c r="Q32" s="20">
        <v>168767710</v>
      </c>
      <c r="R32" s="20">
        <v>166379604</v>
      </c>
      <c r="S32" s="20">
        <v>-2425866</v>
      </c>
      <c r="T32" s="20">
        <v>-127637018</v>
      </c>
      <c r="U32" s="20">
        <v>-58078302</v>
      </c>
      <c r="V32" s="20">
        <v>-188141186</v>
      </c>
      <c r="W32" s="20">
        <v>79991122</v>
      </c>
      <c r="X32" s="20">
        <v>60000000</v>
      </c>
      <c r="Y32" s="20">
        <v>19991122</v>
      </c>
      <c r="Z32" s="21">
        <v>33.32</v>
      </c>
      <c r="AA32" s="22">
        <v>60000000</v>
      </c>
    </row>
    <row r="33" spans="1:27" ht="12.75">
      <c r="A33" s="23" t="s">
        <v>57</v>
      </c>
      <c r="B33" s="17"/>
      <c r="C33" s="18">
        <v>10874000</v>
      </c>
      <c r="D33" s="18"/>
      <c r="E33" s="19">
        <v>12000000</v>
      </c>
      <c r="F33" s="20">
        <v>12000000</v>
      </c>
      <c r="G33" s="20">
        <v>9484000</v>
      </c>
      <c r="H33" s="20">
        <v>1390000</v>
      </c>
      <c r="I33" s="20"/>
      <c r="J33" s="20">
        <v>10874000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>
        <v>10874000</v>
      </c>
      <c r="X33" s="20">
        <v>12000000</v>
      </c>
      <c r="Y33" s="20">
        <v>-1126000</v>
      </c>
      <c r="Z33" s="21">
        <v>-9.38</v>
      </c>
      <c r="AA33" s="22">
        <v>12000000</v>
      </c>
    </row>
    <row r="34" spans="1:27" ht="12.75">
      <c r="A34" s="27" t="s">
        <v>58</v>
      </c>
      <c r="B34" s="28"/>
      <c r="C34" s="29">
        <f aca="true" t="shared" si="3" ref="C34:Y34">SUM(C29:C33)</f>
        <v>155911528</v>
      </c>
      <c r="D34" s="29">
        <f>SUM(D29:D33)</f>
        <v>0</v>
      </c>
      <c r="E34" s="30">
        <f t="shared" si="3"/>
        <v>57700000</v>
      </c>
      <c r="F34" s="31">
        <f t="shared" si="3"/>
        <v>75700000</v>
      </c>
      <c r="G34" s="31">
        <f t="shared" si="3"/>
        <v>155660510</v>
      </c>
      <c r="H34" s="31">
        <f t="shared" si="3"/>
        <v>75497539</v>
      </c>
      <c r="I34" s="31">
        <f t="shared" si="3"/>
        <v>-156532815</v>
      </c>
      <c r="J34" s="31">
        <f t="shared" si="3"/>
        <v>74625234</v>
      </c>
      <c r="K34" s="31">
        <f t="shared" si="3"/>
        <v>466399</v>
      </c>
      <c r="L34" s="31">
        <f t="shared" si="3"/>
        <v>99204091</v>
      </c>
      <c r="M34" s="31">
        <f t="shared" si="3"/>
        <v>-58058493</v>
      </c>
      <c r="N34" s="31">
        <f t="shared" si="3"/>
        <v>41611997</v>
      </c>
      <c r="O34" s="31">
        <f t="shared" si="3"/>
        <v>-1222441</v>
      </c>
      <c r="P34" s="31">
        <f t="shared" si="3"/>
        <v>-1164138</v>
      </c>
      <c r="Q34" s="31">
        <f t="shared" si="3"/>
        <v>168769799</v>
      </c>
      <c r="R34" s="31">
        <f t="shared" si="3"/>
        <v>166383220</v>
      </c>
      <c r="S34" s="31">
        <f t="shared" si="3"/>
        <v>-2425866</v>
      </c>
      <c r="T34" s="31">
        <f t="shared" si="3"/>
        <v>-127637018</v>
      </c>
      <c r="U34" s="31">
        <f t="shared" si="3"/>
        <v>-58080362</v>
      </c>
      <c r="V34" s="31">
        <f t="shared" si="3"/>
        <v>-188143246</v>
      </c>
      <c r="W34" s="31">
        <f t="shared" si="3"/>
        <v>94477205</v>
      </c>
      <c r="X34" s="31">
        <f t="shared" si="3"/>
        <v>75700000</v>
      </c>
      <c r="Y34" s="31">
        <f t="shared" si="3"/>
        <v>18777205</v>
      </c>
      <c r="Z34" s="32">
        <f>+IF(X34&lt;&gt;0,+(Y34/X34)*100,0)</f>
        <v>24.80476221928666</v>
      </c>
      <c r="AA34" s="33">
        <f>SUM(AA29:AA33)</f>
        <v>75700000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59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60</v>
      </c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2.75">
      <c r="A38" s="23" t="s">
        <v>57</v>
      </c>
      <c r="B38" s="17"/>
      <c r="C38" s="18">
        <v>39502806</v>
      </c>
      <c r="D38" s="18"/>
      <c r="E38" s="19">
        <v>35000000</v>
      </c>
      <c r="F38" s="20">
        <v>35000000</v>
      </c>
      <c r="G38" s="20">
        <v>36180807</v>
      </c>
      <c r="H38" s="20">
        <v>3322000</v>
      </c>
      <c r="I38" s="20"/>
      <c r="J38" s="20">
        <v>39502807</v>
      </c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>
        <v>39502807</v>
      </c>
      <c r="X38" s="20">
        <v>35000000</v>
      </c>
      <c r="Y38" s="20">
        <v>4502807</v>
      </c>
      <c r="Z38" s="21">
        <v>12.87</v>
      </c>
      <c r="AA38" s="22">
        <v>35000000</v>
      </c>
    </row>
    <row r="39" spans="1:27" ht="12.75">
      <c r="A39" s="27" t="s">
        <v>61</v>
      </c>
      <c r="B39" s="35"/>
      <c r="C39" s="29">
        <f aca="true" t="shared" si="4" ref="C39:Y39">SUM(C37:C38)</f>
        <v>39502806</v>
      </c>
      <c r="D39" s="29">
        <f>SUM(D37:D38)</f>
        <v>0</v>
      </c>
      <c r="E39" s="36">
        <f t="shared" si="4"/>
        <v>35000000</v>
      </c>
      <c r="F39" s="37">
        <f t="shared" si="4"/>
        <v>35000000</v>
      </c>
      <c r="G39" s="37">
        <f t="shared" si="4"/>
        <v>36180807</v>
      </c>
      <c r="H39" s="37">
        <f t="shared" si="4"/>
        <v>3322000</v>
      </c>
      <c r="I39" s="37">
        <f t="shared" si="4"/>
        <v>0</v>
      </c>
      <c r="J39" s="37">
        <f t="shared" si="4"/>
        <v>39502807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39502807</v>
      </c>
      <c r="X39" s="37">
        <f t="shared" si="4"/>
        <v>35000000</v>
      </c>
      <c r="Y39" s="37">
        <f t="shared" si="4"/>
        <v>4502807</v>
      </c>
      <c r="Z39" s="38">
        <f>+IF(X39&lt;&gt;0,+(Y39/X39)*100,0)</f>
        <v>12.865162857142856</v>
      </c>
      <c r="AA39" s="39">
        <f>SUM(AA37:AA38)</f>
        <v>35000000</v>
      </c>
    </row>
    <row r="40" spans="1:27" ht="12.75">
      <c r="A40" s="27" t="s">
        <v>62</v>
      </c>
      <c r="B40" s="28"/>
      <c r="C40" s="29">
        <f aca="true" t="shared" si="5" ref="C40:Y40">+C34+C39</f>
        <v>195414334</v>
      </c>
      <c r="D40" s="29">
        <f>+D34+D39</f>
        <v>0</v>
      </c>
      <c r="E40" s="30">
        <f t="shared" si="5"/>
        <v>92700000</v>
      </c>
      <c r="F40" s="31">
        <f t="shared" si="5"/>
        <v>110700000</v>
      </c>
      <c r="G40" s="31">
        <f t="shared" si="5"/>
        <v>191841317</v>
      </c>
      <c r="H40" s="31">
        <f t="shared" si="5"/>
        <v>78819539</v>
      </c>
      <c r="I40" s="31">
        <f t="shared" si="5"/>
        <v>-156532815</v>
      </c>
      <c r="J40" s="31">
        <f t="shared" si="5"/>
        <v>114128041</v>
      </c>
      <c r="K40" s="31">
        <f t="shared" si="5"/>
        <v>466399</v>
      </c>
      <c r="L40" s="31">
        <f t="shared" si="5"/>
        <v>99204091</v>
      </c>
      <c r="M40" s="31">
        <f t="shared" si="5"/>
        <v>-58058493</v>
      </c>
      <c r="N40" s="31">
        <f t="shared" si="5"/>
        <v>41611997</v>
      </c>
      <c r="O40" s="31">
        <f t="shared" si="5"/>
        <v>-1222441</v>
      </c>
      <c r="P40" s="31">
        <f t="shared" si="5"/>
        <v>-1164138</v>
      </c>
      <c r="Q40" s="31">
        <f t="shared" si="5"/>
        <v>168769799</v>
      </c>
      <c r="R40" s="31">
        <f t="shared" si="5"/>
        <v>166383220</v>
      </c>
      <c r="S40" s="31">
        <f t="shared" si="5"/>
        <v>-2425866</v>
      </c>
      <c r="T40" s="31">
        <f t="shared" si="5"/>
        <v>-127637018</v>
      </c>
      <c r="U40" s="31">
        <f t="shared" si="5"/>
        <v>-58080362</v>
      </c>
      <c r="V40" s="31">
        <f t="shared" si="5"/>
        <v>-188143246</v>
      </c>
      <c r="W40" s="31">
        <f t="shared" si="5"/>
        <v>133980012</v>
      </c>
      <c r="X40" s="31">
        <f t="shared" si="5"/>
        <v>110700000</v>
      </c>
      <c r="Y40" s="31">
        <f t="shared" si="5"/>
        <v>23280012</v>
      </c>
      <c r="Z40" s="32">
        <f>+IF(X40&lt;&gt;0,+(Y40/X40)*100,0)</f>
        <v>21.029821138211382</v>
      </c>
      <c r="AA40" s="33">
        <f>+AA34+AA39</f>
        <v>110700000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3381209175</v>
      </c>
      <c r="D42" s="43">
        <f>+D25-D40</f>
        <v>0</v>
      </c>
      <c r="E42" s="44">
        <f t="shared" si="6"/>
        <v>4120059471</v>
      </c>
      <c r="F42" s="45">
        <f t="shared" si="6"/>
        <v>4176003603</v>
      </c>
      <c r="G42" s="45">
        <f t="shared" si="6"/>
        <v>3560221900</v>
      </c>
      <c r="H42" s="45">
        <f t="shared" si="6"/>
        <v>-56854238</v>
      </c>
      <c r="I42" s="45">
        <f t="shared" si="6"/>
        <v>111499084</v>
      </c>
      <c r="J42" s="45">
        <f t="shared" si="6"/>
        <v>3614866746</v>
      </c>
      <c r="K42" s="45">
        <f t="shared" si="6"/>
        <v>-40162022</v>
      </c>
      <c r="L42" s="45">
        <f t="shared" si="6"/>
        <v>-45278480</v>
      </c>
      <c r="M42" s="45">
        <f t="shared" si="6"/>
        <v>195007241</v>
      </c>
      <c r="N42" s="45">
        <f t="shared" si="6"/>
        <v>109566739</v>
      </c>
      <c r="O42" s="45">
        <f t="shared" si="6"/>
        <v>-38315497</v>
      </c>
      <c r="P42" s="45">
        <f t="shared" si="6"/>
        <v>-17448665</v>
      </c>
      <c r="Q42" s="45">
        <f t="shared" si="6"/>
        <v>77449550</v>
      </c>
      <c r="R42" s="45">
        <f t="shared" si="6"/>
        <v>21685388</v>
      </c>
      <c r="S42" s="45">
        <f t="shared" si="6"/>
        <v>-59113609</v>
      </c>
      <c r="T42" s="45">
        <f t="shared" si="6"/>
        <v>94338410</v>
      </c>
      <c r="U42" s="45">
        <f t="shared" si="6"/>
        <v>15398441</v>
      </c>
      <c r="V42" s="45">
        <f t="shared" si="6"/>
        <v>50623242</v>
      </c>
      <c r="W42" s="45">
        <f t="shared" si="6"/>
        <v>3796742115</v>
      </c>
      <c r="X42" s="45">
        <f t="shared" si="6"/>
        <v>4176003603</v>
      </c>
      <c r="Y42" s="45">
        <f t="shared" si="6"/>
        <v>-379261488</v>
      </c>
      <c r="Z42" s="46">
        <f>+IF(X42&lt;&gt;0,+(Y42/X42)*100,0)</f>
        <v>-9.081924348138546</v>
      </c>
      <c r="AA42" s="47">
        <f>+AA25-AA40</f>
        <v>4176003603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3380178372</v>
      </c>
      <c r="D45" s="18"/>
      <c r="E45" s="19">
        <v>4120059471</v>
      </c>
      <c r="F45" s="20">
        <v>4120411843</v>
      </c>
      <c r="G45" s="20">
        <v>3560221897</v>
      </c>
      <c r="H45" s="20">
        <v>-56854237</v>
      </c>
      <c r="I45" s="20">
        <v>111499086</v>
      </c>
      <c r="J45" s="20">
        <v>3614866746</v>
      </c>
      <c r="K45" s="20">
        <v>-40162022</v>
      </c>
      <c r="L45" s="20">
        <v>-45278480</v>
      </c>
      <c r="M45" s="20"/>
      <c r="N45" s="20">
        <v>-85440502</v>
      </c>
      <c r="O45" s="20">
        <v>-38315495</v>
      </c>
      <c r="P45" s="20">
        <v>-17448666</v>
      </c>
      <c r="Q45" s="20">
        <v>77449551</v>
      </c>
      <c r="R45" s="20">
        <v>21685390</v>
      </c>
      <c r="S45" s="20">
        <v>-59113616</v>
      </c>
      <c r="T45" s="20">
        <v>94338409</v>
      </c>
      <c r="U45" s="20"/>
      <c r="V45" s="20">
        <v>35224793</v>
      </c>
      <c r="W45" s="20">
        <v>3586336427</v>
      </c>
      <c r="X45" s="20">
        <v>4120411843</v>
      </c>
      <c r="Y45" s="20">
        <v>-534075416</v>
      </c>
      <c r="Z45" s="48">
        <v>-12.96</v>
      </c>
      <c r="AA45" s="22">
        <v>4120411843</v>
      </c>
    </row>
    <row r="46" spans="1:27" ht="12.7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2.75">
      <c r="A47" s="23"/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68</v>
      </c>
      <c r="B48" s="50" t="s">
        <v>64</v>
      </c>
      <c r="C48" s="51">
        <f aca="true" t="shared" si="7" ref="C48:Y48">SUM(C45:C47)</f>
        <v>3380178372</v>
      </c>
      <c r="D48" s="51">
        <f>SUM(D45:D47)</f>
        <v>0</v>
      </c>
      <c r="E48" s="52">
        <f t="shared" si="7"/>
        <v>4120059471</v>
      </c>
      <c r="F48" s="53">
        <f t="shared" si="7"/>
        <v>4120411843</v>
      </c>
      <c r="G48" s="53">
        <f t="shared" si="7"/>
        <v>3560221897</v>
      </c>
      <c r="H48" s="53">
        <f t="shared" si="7"/>
        <v>-56854237</v>
      </c>
      <c r="I48" s="53">
        <f t="shared" si="7"/>
        <v>111499086</v>
      </c>
      <c r="J48" s="53">
        <f t="shared" si="7"/>
        <v>3614866746</v>
      </c>
      <c r="K48" s="53">
        <f t="shared" si="7"/>
        <v>-40162022</v>
      </c>
      <c r="L48" s="53">
        <f t="shared" si="7"/>
        <v>-45278480</v>
      </c>
      <c r="M48" s="53">
        <f t="shared" si="7"/>
        <v>0</v>
      </c>
      <c r="N48" s="53">
        <f t="shared" si="7"/>
        <v>-85440502</v>
      </c>
      <c r="O48" s="53">
        <f t="shared" si="7"/>
        <v>-38315495</v>
      </c>
      <c r="P48" s="53">
        <f t="shared" si="7"/>
        <v>-17448666</v>
      </c>
      <c r="Q48" s="53">
        <f t="shared" si="7"/>
        <v>77449551</v>
      </c>
      <c r="R48" s="53">
        <f t="shared" si="7"/>
        <v>21685390</v>
      </c>
      <c r="S48" s="53">
        <f t="shared" si="7"/>
        <v>-59113616</v>
      </c>
      <c r="T48" s="53">
        <f t="shared" si="7"/>
        <v>94338409</v>
      </c>
      <c r="U48" s="53">
        <f t="shared" si="7"/>
        <v>0</v>
      </c>
      <c r="V48" s="53">
        <f t="shared" si="7"/>
        <v>35224793</v>
      </c>
      <c r="W48" s="53">
        <f t="shared" si="7"/>
        <v>3586336427</v>
      </c>
      <c r="X48" s="53">
        <f t="shared" si="7"/>
        <v>4120411843</v>
      </c>
      <c r="Y48" s="53">
        <f t="shared" si="7"/>
        <v>-534075416</v>
      </c>
      <c r="Z48" s="54">
        <f>+IF(X48&lt;&gt;0,+(Y48/X48)*100,0)</f>
        <v>-12.961699857923644</v>
      </c>
      <c r="AA48" s="55">
        <f>SUM(AA45:AA47)</f>
        <v>4120411843</v>
      </c>
    </row>
    <row r="49" spans="1:27" ht="12.75">
      <c r="A49" s="56" t="s">
        <v>123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124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125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7" t="s">
        <v>101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126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48654785</v>
      </c>
      <c r="D6" s="18"/>
      <c r="E6" s="19"/>
      <c r="F6" s="20">
        <v>4341432</v>
      </c>
      <c r="G6" s="20">
        <v>79068882</v>
      </c>
      <c r="H6" s="20">
        <v>-19451968</v>
      </c>
      <c r="I6" s="20">
        <v>-20947307</v>
      </c>
      <c r="J6" s="20">
        <v>38669607</v>
      </c>
      <c r="K6" s="20">
        <v>-15067562</v>
      </c>
      <c r="L6" s="20">
        <v>-16085725</v>
      </c>
      <c r="M6" s="20">
        <v>48117411</v>
      </c>
      <c r="N6" s="20">
        <v>16964124</v>
      </c>
      <c r="O6" s="20">
        <v>-10305372</v>
      </c>
      <c r="P6" s="20">
        <v>-12315479</v>
      </c>
      <c r="Q6" s="20">
        <v>32024684</v>
      </c>
      <c r="R6" s="20">
        <v>9403833</v>
      </c>
      <c r="S6" s="20">
        <v>-16386651</v>
      </c>
      <c r="T6" s="20">
        <v>-1640190</v>
      </c>
      <c r="U6" s="20">
        <v>-24136132</v>
      </c>
      <c r="V6" s="20">
        <v>-42162973</v>
      </c>
      <c r="W6" s="20">
        <v>22874591</v>
      </c>
      <c r="X6" s="20">
        <v>4341432</v>
      </c>
      <c r="Y6" s="20">
        <v>18533159</v>
      </c>
      <c r="Z6" s="21">
        <v>426.89</v>
      </c>
      <c r="AA6" s="22">
        <v>4341432</v>
      </c>
    </row>
    <row r="7" spans="1:27" ht="12.75">
      <c r="A7" s="23" t="s">
        <v>34</v>
      </c>
      <c r="B7" s="17"/>
      <c r="C7" s="18"/>
      <c r="D7" s="18"/>
      <c r="E7" s="19"/>
      <c r="F7" s="20">
        <v>13060793</v>
      </c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>
        <v>13060793</v>
      </c>
      <c r="Y7" s="20">
        <v>-13060793</v>
      </c>
      <c r="Z7" s="21">
        <v>-100</v>
      </c>
      <c r="AA7" s="22">
        <v>13060793</v>
      </c>
    </row>
    <row r="8" spans="1:27" ht="12.75">
      <c r="A8" s="23" t="s">
        <v>35</v>
      </c>
      <c r="B8" s="17"/>
      <c r="C8" s="18">
        <v>51273345</v>
      </c>
      <c r="D8" s="18"/>
      <c r="E8" s="19"/>
      <c r="F8" s="20">
        <v>23095194</v>
      </c>
      <c r="G8" s="20">
        <v>1694408</v>
      </c>
      <c r="H8" s="20">
        <v>1030956</v>
      </c>
      <c r="I8" s="20">
        <v>739718</v>
      </c>
      <c r="J8" s="20">
        <v>3465082</v>
      </c>
      <c r="K8" s="20">
        <v>366935</v>
      </c>
      <c r="L8" s="20">
        <v>-2465252</v>
      </c>
      <c r="M8" s="20">
        <v>1849283</v>
      </c>
      <c r="N8" s="20">
        <v>-249034</v>
      </c>
      <c r="O8" s="20">
        <v>-1014509</v>
      </c>
      <c r="P8" s="20">
        <v>-790766</v>
      </c>
      <c r="Q8" s="20">
        <v>679126</v>
      </c>
      <c r="R8" s="20">
        <v>-1126149</v>
      </c>
      <c r="S8" s="20">
        <v>1820333</v>
      </c>
      <c r="T8" s="20">
        <v>-578661</v>
      </c>
      <c r="U8" s="20">
        <v>-2817722</v>
      </c>
      <c r="V8" s="20">
        <v>-1576050</v>
      </c>
      <c r="W8" s="20">
        <v>513849</v>
      </c>
      <c r="X8" s="20">
        <v>23095194</v>
      </c>
      <c r="Y8" s="20">
        <v>-22581345</v>
      </c>
      <c r="Z8" s="21">
        <v>-97.78</v>
      </c>
      <c r="AA8" s="22">
        <v>23095194</v>
      </c>
    </row>
    <row r="9" spans="1:27" ht="12.75">
      <c r="A9" s="23" t="s">
        <v>36</v>
      </c>
      <c r="B9" s="17"/>
      <c r="C9" s="18">
        <v>2994123</v>
      </c>
      <c r="D9" s="18"/>
      <c r="E9" s="19"/>
      <c r="F9" s="20">
        <v>-4413898</v>
      </c>
      <c r="G9" s="20">
        <v>308279</v>
      </c>
      <c r="H9" s="20">
        <v>5006564</v>
      </c>
      <c r="I9" s="20">
        <v>335392</v>
      </c>
      <c r="J9" s="20">
        <v>5650235</v>
      </c>
      <c r="K9" s="20">
        <v>247010</v>
      </c>
      <c r="L9" s="20">
        <v>84020</v>
      </c>
      <c r="M9" s="20">
        <v>-755217</v>
      </c>
      <c r="N9" s="20">
        <v>-424187</v>
      </c>
      <c r="O9" s="20">
        <v>737916</v>
      </c>
      <c r="P9" s="20">
        <v>-360173</v>
      </c>
      <c r="Q9" s="20">
        <v>465703</v>
      </c>
      <c r="R9" s="20">
        <v>843446</v>
      </c>
      <c r="S9" s="20">
        <v>-828354</v>
      </c>
      <c r="T9" s="20">
        <v>1059623</v>
      </c>
      <c r="U9" s="20">
        <v>742368</v>
      </c>
      <c r="V9" s="20">
        <v>973637</v>
      </c>
      <c r="W9" s="20">
        <v>7043131</v>
      </c>
      <c r="X9" s="20">
        <v>-4413898</v>
      </c>
      <c r="Y9" s="20">
        <v>11457029</v>
      </c>
      <c r="Z9" s="21">
        <v>-259.57</v>
      </c>
      <c r="AA9" s="22">
        <v>-4413898</v>
      </c>
    </row>
    <row r="10" spans="1:27" ht="12.75">
      <c r="A10" s="23" t="s">
        <v>37</v>
      </c>
      <c r="B10" s="17"/>
      <c r="C10" s="18">
        <v>9913</v>
      </c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>
        <v>-7003</v>
      </c>
      <c r="T10" s="20">
        <v>-4802</v>
      </c>
      <c r="U10" s="24">
        <v>-3073</v>
      </c>
      <c r="V10" s="24">
        <v>-14878</v>
      </c>
      <c r="W10" s="24">
        <v>-14878</v>
      </c>
      <c r="X10" s="20"/>
      <c r="Y10" s="24">
        <v>-14878</v>
      </c>
      <c r="Z10" s="25"/>
      <c r="AA10" s="26"/>
    </row>
    <row r="11" spans="1:27" ht="12.75">
      <c r="A11" s="23" t="s">
        <v>38</v>
      </c>
      <c r="B11" s="17"/>
      <c r="C11" s="18">
        <v>188694</v>
      </c>
      <c r="D11" s="18"/>
      <c r="E11" s="19"/>
      <c r="F11" s="20"/>
      <c r="G11" s="20"/>
      <c r="H11" s="20"/>
      <c r="I11" s="20">
        <v>69510</v>
      </c>
      <c r="J11" s="20">
        <v>69510</v>
      </c>
      <c r="K11" s="20">
        <v>48072</v>
      </c>
      <c r="L11" s="20">
        <v>128250</v>
      </c>
      <c r="M11" s="20"/>
      <c r="N11" s="20">
        <v>176322</v>
      </c>
      <c r="O11" s="20">
        <v>38000</v>
      </c>
      <c r="P11" s="20">
        <v>-6948</v>
      </c>
      <c r="Q11" s="20">
        <v>-21698</v>
      </c>
      <c r="R11" s="20">
        <v>9354</v>
      </c>
      <c r="S11" s="20"/>
      <c r="T11" s="20">
        <v>34016</v>
      </c>
      <c r="U11" s="20"/>
      <c r="V11" s="20">
        <v>34016</v>
      </c>
      <c r="W11" s="20">
        <v>289202</v>
      </c>
      <c r="X11" s="20"/>
      <c r="Y11" s="20">
        <v>289202</v>
      </c>
      <c r="Z11" s="21"/>
      <c r="AA11" s="22"/>
    </row>
    <row r="12" spans="1:27" ht="12.75">
      <c r="A12" s="27" t="s">
        <v>39</v>
      </c>
      <c r="B12" s="28"/>
      <c r="C12" s="29">
        <f aca="true" t="shared" si="0" ref="C12:Y12">SUM(C6:C11)</f>
        <v>103120860</v>
      </c>
      <c r="D12" s="29">
        <f>SUM(D6:D11)</f>
        <v>0</v>
      </c>
      <c r="E12" s="30">
        <f t="shared" si="0"/>
        <v>0</v>
      </c>
      <c r="F12" s="31">
        <f t="shared" si="0"/>
        <v>36083521</v>
      </c>
      <c r="G12" s="31">
        <f t="shared" si="0"/>
        <v>81071569</v>
      </c>
      <c r="H12" s="31">
        <f t="shared" si="0"/>
        <v>-13414448</v>
      </c>
      <c r="I12" s="31">
        <f t="shared" si="0"/>
        <v>-19802687</v>
      </c>
      <c r="J12" s="31">
        <f t="shared" si="0"/>
        <v>47854434</v>
      </c>
      <c r="K12" s="31">
        <f t="shared" si="0"/>
        <v>-14405545</v>
      </c>
      <c r="L12" s="31">
        <f t="shared" si="0"/>
        <v>-18338707</v>
      </c>
      <c r="M12" s="31">
        <f t="shared" si="0"/>
        <v>49211477</v>
      </c>
      <c r="N12" s="31">
        <f t="shared" si="0"/>
        <v>16467225</v>
      </c>
      <c r="O12" s="31">
        <f t="shared" si="0"/>
        <v>-10543965</v>
      </c>
      <c r="P12" s="31">
        <f t="shared" si="0"/>
        <v>-13473366</v>
      </c>
      <c r="Q12" s="31">
        <f t="shared" si="0"/>
        <v>33147815</v>
      </c>
      <c r="R12" s="31">
        <f t="shared" si="0"/>
        <v>9130484</v>
      </c>
      <c r="S12" s="31">
        <f t="shared" si="0"/>
        <v>-15401675</v>
      </c>
      <c r="T12" s="31">
        <f t="shared" si="0"/>
        <v>-1130014</v>
      </c>
      <c r="U12" s="31">
        <f t="shared" si="0"/>
        <v>-26214559</v>
      </c>
      <c r="V12" s="31">
        <f t="shared" si="0"/>
        <v>-42746248</v>
      </c>
      <c r="W12" s="31">
        <f t="shared" si="0"/>
        <v>30705895</v>
      </c>
      <c r="X12" s="31">
        <f t="shared" si="0"/>
        <v>36083521</v>
      </c>
      <c r="Y12" s="31">
        <f t="shared" si="0"/>
        <v>-5377626</v>
      </c>
      <c r="Z12" s="32">
        <f>+IF(X12&lt;&gt;0,+(Y12/X12)*100,0)</f>
        <v>-14.903273990362525</v>
      </c>
      <c r="AA12" s="33">
        <f>SUM(AA6:AA11)</f>
        <v>36083521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2.7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2.75">
      <c r="A17" s="23" t="s">
        <v>43</v>
      </c>
      <c r="B17" s="17"/>
      <c r="C17" s="18"/>
      <c r="D17" s="18"/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1"/>
      <c r="AA17" s="22"/>
    </row>
    <row r="18" spans="1:27" ht="12.7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>
        <v>301548081</v>
      </c>
      <c r="D19" s="18"/>
      <c r="E19" s="19">
        <v>67378000</v>
      </c>
      <c r="F19" s="20">
        <v>320372850</v>
      </c>
      <c r="G19" s="20">
        <v>-1385147</v>
      </c>
      <c r="H19" s="20">
        <v>1849201</v>
      </c>
      <c r="I19" s="20">
        <v>-3562411</v>
      </c>
      <c r="J19" s="20">
        <v>-3098357</v>
      </c>
      <c r="K19" s="20">
        <v>-692963</v>
      </c>
      <c r="L19" s="20">
        <v>1551382</v>
      </c>
      <c r="M19" s="20">
        <v>-1501633</v>
      </c>
      <c r="N19" s="20">
        <v>-643214</v>
      </c>
      <c r="O19" s="20">
        <v>1390107</v>
      </c>
      <c r="P19" s="20">
        <v>2766829</v>
      </c>
      <c r="Q19" s="20">
        <v>-554365</v>
      </c>
      <c r="R19" s="20">
        <v>3602571</v>
      </c>
      <c r="S19" s="20">
        <v>-1000297</v>
      </c>
      <c r="T19" s="20">
        <v>2696297</v>
      </c>
      <c r="U19" s="20">
        <v>1113716</v>
      </c>
      <c r="V19" s="20">
        <v>2809716</v>
      </c>
      <c r="W19" s="20">
        <v>2670716</v>
      </c>
      <c r="X19" s="20">
        <v>320372850</v>
      </c>
      <c r="Y19" s="20">
        <v>-317702134</v>
      </c>
      <c r="Z19" s="21">
        <v>-99.17</v>
      </c>
      <c r="AA19" s="22">
        <v>320372850</v>
      </c>
    </row>
    <row r="20" spans="1:27" ht="12.75">
      <c r="A20" s="23"/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46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2.75">
      <c r="A22" s="23" t="s">
        <v>47</v>
      </c>
      <c r="B22" s="17"/>
      <c r="C22" s="18">
        <v>825183</v>
      </c>
      <c r="D22" s="18"/>
      <c r="E22" s="19"/>
      <c r="F22" s="20">
        <v>960183</v>
      </c>
      <c r="G22" s="20">
        <v>-38103</v>
      </c>
      <c r="H22" s="20"/>
      <c r="I22" s="20">
        <v>-55114</v>
      </c>
      <c r="J22" s="20">
        <v>-93217</v>
      </c>
      <c r="K22" s="20">
        <v>-28024</v>
      </c>
      <c r="L22" s="20">
        <v>-27090</v>
      </c>
      <c r="M22" s="20">
        <v>-28024</v>
      </c>
      <c r="N22" s="20">
        <v>-83138</v>
      </c>
      <c r="O22" s="20">
        <v>-28024</v>
      </c>
      <c r="P22" s="20">
        <v>-26156</v>
      </c>
      <c r="Q22" s="20">
        <v>-28024</v>
      </c>
      <c r="R22" s="20">
        <v>-82204</v>
      </c>
      <c r="S22" s="20">
        <v>-27090</v>
      </c>
      <c r="T22" s="20">
        <v>-28338</v>
      </c>
      <c r="U22" s="20"/>
      <c r="V22" s="20">
        <v>-55428</v>
      </c>
      <c r="W22" s="20">
        <v>-313987</v>
      </c>
      <c r="X22" s="20">
        <v>960183</v>
      </c>
      <c r="Y22" s="20">
        <v>-1274170</v>
      </c>
      <c r="Z22" s="21">
        <v>-132.7</v>
      </c>
      <c r="AA22" s="22">
        <v>960183</v>
      </c>
    </row>
    <row r="23" spans="1:27" ht="12.75">
      <c r="A23" s="23" t="s">
        <v>48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2.75">
      <c r="A24" s="27" t="s">
        <v>49</v>
      </c>
      <c r="B24" s="35"/>
      <c r="C24" s="29">
        <f aca="true" t="shared" si="1" ref="C24:Y24">SUM(C15:C23)</f>
        <v>302373264</v>
      </c>
      <c r="D24" s="29">
        <f>SUM(D15:D23)</f>
        <v>0</v>
      </c>
      <c r="E24" s="36">
        <f t="shared" si="1"/>
        <v>67378000</v>
      </c>
      <c r="F24" s="37">
        <f t="shared" si="1"/>
        <v>321333033</v>
      </c>
      <c r="G24" s="37">
        <f t="shared" si="1"/>
        <v>-1423250</v>
      </c>
      <c r="H24" s="37">
        <f t="shared" si="1"/>
        <v>1849201</v>
      </c>
      <c r="I24" s="37">
        <f t="shared" si="1"/>
        <v>-3617525</v>
      </c>
      <c r="J24" s="37">
        <f t="shared" si="1"/>
        <v>-3191574</v>
      </c>
      <c r="K24" s="37">
        <f t="shared" si="1"/>
        <v>-720987</v>
      </c>
      <c r="L24" s="37">
        <f t="shared" si="1"/>
        <v>1524292</v>
      </c>
      <c r="M24" s="37">
        <f t="shared" si="1"/>
        <v>-1529657</v>
      </c>
      <c r="N24" s="37">
        <f t="shared" si="1"/>
        <v>-726352</v>
      </c>
      <c r="O24" s="37">
        <f t="shared" si="1"/>
        <v>1362083</v>
      </c>
      <c r="P24" s="37">
        <f t="shared" si="1"/>
        <v>2740673</v>
      </c>
      <c r="Q24" s="37">
        <f t="shared" si="1"/>
        <v>-582389</v>
      </c>
      <c r="R24" s="37">
        <f t="shared" si="1"/>
        <v>3520367</v>
      </c>
      <c r="S24" s="37">
        <f t="shared" si="1"/>
        <v>-1027387</v>
      </c>
      <c r="T24" s="37">
        <f t="shared" si="1"/>
        <v>2667959</v>
      </c>
      <c r="U24" s="37">
        <f t="shared" si="1"/>
        <v>1113716</v>
      </c>
      <c r="V24" s="37">
        <f t="shared" si="1"/>
        <v>2754288</v>
      </c>
      <c r="W24" s="37">
        <f t="shared" si="1"/>
        <v>2356729</v>
      </c>
      <c r="X24" s="37">
        <f t="shared" si="1"/>
        <v>321333033</v>
      </c>
      <c r="Y24" s="37">
        <f t="shared" si="1"/>
        <v>-318976304</v>
      </c>
      <c r="Z24" s="38">
        <f>+IF(X24&lt;&gt;0,+(Y24/X24)*100,0)</f>
        <v>-99.26657742654177</v>
      </c>
      <c r="AA24" s="39">
        <f>SUM(AA15:AA23)</f>
        <v>321333033</v>
      </c>
    </row>
    <row r="25" spans="1:27" ht="12.75">
      <c r="A25" s="27" t="s">
        <v>50</v>
      </c>
      <c r="B25" s="28"/>
      <c r="C25" s="29">
        <f aca="true" t="shared" si="2" ref="C25:Y25">+C12+C24</f>
        <v>405494124</v>
      </c>
      <c r="D25" s="29">
        <f>+D12+D24</f>
        <v>0</v>
      </c>
      <c r="E25" s="30">
        <f t="shared" si="2"/>
        <v>67378000</v>
      </c>
      <c r="F25" s="31">
        <f t="shared" si="2"/>
        <v>357416554</v>
      </c>
      <c r="G25" s="31">
        <f t="shared" si="2"/>
        <v>79648319</v>
      </c>
      <c r="H25" s="31">
        <f t="shared" si="2"/>
        <v>-11565247</v>
      </c>
      <c r="I25" s="31">
        <f t="shared" si="2"/>
        <v>-23420212</v>
      </c>
      <c r="J25" s="31">
        <f t="shared" si="2"/>
        <v>44662860</v>
      </c>
      <c r="K25" s="31">
        <f t="shared" si="2"/>
        <v>-15126532</v>
      </c>
      <c r="L25" s="31">
        <f t="shared" si="2"/>
        <v>-16814415</v>
      </c>
      <c r="M25" s="31">
        <f t="shared" si="2"/>
        <v>47681820</v>
      </c>
      <c r="N25" s="31">
        <f t="shared" si="2"/>
        <v>15740873</v>
      </c>
      <c r="O25" s="31">
        <f t="shared" si="2"/>
        <v>-9181882</v>
      </c>
      <c r="P25" s="31">
        <f t="shared" si="2"/>
        <v>-10732693</v>
      </c>
      <c r="Q25" s="31">
        <f t="shared" si="2"/>
        <v>32565426</v>
      </c>
      <c r="R25" s="31">
        <f t="shared" si="2"/>
        <v>12650851</v>
      </c>
      <c r="S25" s="31">
        <f t="shared" si="2"/>
        <v>-16429062</v>
      </c>
      <c r="T25" s="31">
        <f t="shared" si="2"/>
        <v>1537945</v>
      </c>
      <c r="U25" s="31">
        <f t="shared" si="2"/>
        <v>-25100843</v>
      </c>
      <c r="V25" s="31">
        <f t="shared" si="2"/>
        <v>-39991960</v>
      </c>
      <c r="W25" s="31">
        <f t="shared" si="2"/>
        <v>33062624</v>
      </c>
      <c r="X25" s="31">
        <f t="shared" si="2"/>
        <v>357416554</v>
      </c>
      <c r="Y25" s="31">
        <f t="shared" si="2"/>
        <v>-324353930</v>
      </c>
      <c r="Z25" s="32">
        <f>+IF(X25&lt;&gt;0,+(Y25/X25)*100,0)</f>
        <v>-90.749554370109</v>
      </c>
      <c r="AA25" s="33">
        <f>+AA12+AA24</f>
        <v>357416554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51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52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53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54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2.75">
      <c r="A31" s="23" t="s">
        <v>55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2.75">
      <c r="A32" s="23" t="s">
        <v>56</v>
      </c>
      <c r="B32" s="17"/>
      <c r="C32" s="18">
        <v>40944267</v>
      </c>
      <c r="D32" s="18"/>
      <c r="E32" s="19"/>
      <c r="F32" s="20">
        <v>-4415738</v>
      </c>
      <c r="G32" s="20">
        <v>20149585</v>
      </c>
      <c r="H32" s="20">
        <v>-4792636</v>
      </c>
      <c r="I32" s="20">
        <v>-14112396</v>
      </c>
      <c r="J32" s="20">
        <v>1244553</v>
      </c>
      <c r="K32" s="20">
        <v>-7058644</v>
      </c>
      <c r="L32" s="20">
        <v>-3946325</v>
      </c>
      <c r="M32" s="20">
        <v>9384572</v>
      </c>
      <c r="N32" s="20">
        <v>-1620397</v>
      </c>
      <c r="O32" s="20">
        <v>332802</v>
      </c>
      <c r="P32" s="20">
        <v>-503133</v>
      </c>
      <c r="Q32" s="20">
        <v>4427576</v>
      </c>
      <c r="R32" s="20">
        <v>4257245</v>
      </c>
      <c r="S32" s="20">
        <v>-718876</v>
      </c>
      <c r="T32" s="20">
        <v>6569577</v>
      </c>
      <c r="U32" s="20">
        <v>-12533710</v>
      </c>
      <c r="V32" s="20">
        <v>-6683009</v>
      </c>
      <c r="W32" s="20">
        <v>-2801608</v>
      </c>
      <c r="X32" s="20">
        <v>-4415738</v>
      </c>
      <c r="Y32" s="20">
        <v>1614130</v>
      </c>
      <c r="Z32" s="21">
        <v>-36.55</v>
      </c>
      <c r="AA32" s="22">
        <v>-4415738</v>
      </c>
    </row>
    <row r="33" spans="1:27" ht="12.75">
      <c r="A33" s="23" t="s">
        <v>57</v>
      </c>
      <c r="B33" s="17"/>
      <c r="C33" s="18"/>
      <c r="D33" s="18"/>
      <c r="E33" s="19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1"/>
      <c r="AA33" s="22"/>
    </row>
    <row r="34" spans="1:27" ht="12.75">
      <c r="A34" s="27" t="s">
        <v>58</v>
      </c>
      <c r="B34" s="28"/>
      <c r="C34" s="29">
        <f aca="true" t="shared" si="3" ref="C34:Y34">SUM(C29:C33)</f>
        <v>40944267</v>
      </c>
      <c r="D34" s="29">
        <f>SUM(D29:D33)</f>
        <v>0</v>
      </c>
      <c r="E34" s="30">
        <f t="shared" si="3"/>
        <v>0</v>
      </c>
      <c r="F34" s="31">
        <f t="shared" si="3"/>
        <v>-4415738</v>
      </c>
      <c r="G34" s="31">
        <f t="shared" si="3"/>
        <v>20149585</v>
      </c>
      <c r="H34" s="31">
        <f t="shared" si="3"/>
        <v>-4792636</v>
      </c>
      <c r="I34" s="31">
        <f t="shared" si="3"/>
        <v>-14112396</v>
      </c>
      <c r="J34" s="31">
        <f t="shared" si="3"/>
        <v>1244553</v>
      </c>
      <c r="K34" s="31">
        <f t="shared" si="3"/>
        <v>-7058644</v>
      </c>
      <c r="L34" s="31">
        <f t="shared" si="3"/>
        <v>-3946325</v>
      </c>
      <c r="M34" s="31">
        <f t="shared" si="3"/>
        <v>9384572</v>
      </c>
      <c r="N34" s="31">
        <f t="shared" si="3"/>
        <v>-1620397</v>
      </c>
      <c r="O34" s="31">
        <f t="shared" si="3"/>
        <v>332802</v>
      </c>
      <c r="P34" s="31">
        <f t="shared" si="3"/>
        <v>-503133</v>
      </c>
      <c r="Q34" s="31">
        <f t="shared" si="3"/>
        <v>4427576</v>
      </c>
      <c r="R34" s="31">
        <f t="shared" si="3"/>
        <v>4257245</v>
      </c>
      <c r="S34" s="31">
        <f t="shared" si="3"/>
        <v>-718876</v>
      </c>
      <c r="T34" s="31">
        <f t="shared" si="3"/>
        <v>6569577</v>
      </c>
      <c r="U34" s="31">
        <f t="shared" si="3"/>
        <v>-12533710</v>
      </c>
      <c r="V34" s="31">
        <f t="shared" si="3"/>
        <v>-6683009</v>
      </c>
      <c r="W34" s="31">
        <f t="shared" si="3"/>
        <v>-2801608</v>
      </c>
      <c r="X34" s="31">
        <f t="shared" si="3"/>
        <v>-4415738</v>
      </c>
      <c r="Y34" s="31">
        <f t="shared" si="3"/>
        <v>1614130</v>
      </c>
      <c r="Z34" s="32">
        <f>+IF(X34&lt;&gt;0,+(Y34/X34)*100,0)</f>
        <v>-36.55402562380286</v>
      </c>
      <c r="AA34" s="33">
        <f>SUM(AA29:AA33)</f>
        <v>-4415738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59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60</v>
      </c>
      <c r="B37" s="17"/>
      <c r="C37" s="18">
        <v>16064</v>
      </c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2.75">
      <c r="A38" s="23" t="s">
        <v>57</v>
      </c>
      <c r="B38" s="17"/>
      <c r="C38" s="18"/>
      <c r="D38" s="18"/>
      <c r="E38" s="19"/>
      <c r="F38" s="20">
        <v>-5040339</v>
      </c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>
        <v>-5040339</v>
      </c>
      <c r="Y38" s="20">
        <v>5040339</v>
      </c>
      <c r="Z38" s="21">
        <v>-100</v>
      </c>
      <c r="AA38" s="22">
        <v>-5040339</v>
      </c>
    </row>
    <row r="39" spans="1:27" ht="12.75">
      <c r="A39" s="27" t="s">
        <v>61</v>
      </c>
      <c r="B39" s="35"/>
      <c r="C39" s="29">
        <f aca="true" t="shared" si="4" ref="C39:Y39">SUM(C37:C38)</f>
        <v>16064</v>
      </c>
      <c r="D39" s="29">
        <f>SUM(D37:D38)</f>
        <v>0</v>
      </c>
      <c r="E39" s="36">
        <f t="shared" si="4"/>
        <v>0</v>
      </c>
      <c r="F39" s="37">
        <f t="shared" si="4"/>
        <v>-5040339</v>
      </c>
      <c r="G39" s="37">
        <f t="shared" si="4"/>
        <v>0</v>
      </c>
      <c r="H39" s="37">
        <f t="shared" si="4"/>
        <v>0</v>
      </c>
      <c r="I39" s="37">
        <f t="shared" si="4"/>
        <v>0</v>
      </c>
      <c r="J39" s="37">
        <f t="shared" si="4"/>
        <v>0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0</v>
      </c>
      <c r="X39" s="37">
        <f t="shared" si="4"/>
        <v>-5040339</v>
      </c>
      <c r="Y39" s="37">
        <f t="shared" si="4"/>
        <v>5040339</v>
      </c>
      <c r="Z39" s="38">
        <f>+IF(X39&lt;&gt;0,+(Y39/X39)*100,0)</f>
        <v>-100</v>
      </c>
      <c r="AA39" s="39">
        <f>SUM(AA37:AA38)</f>
        <v>-5040339</v>
      </c>
    </row>
    <row r="40" spans="1:27" ht="12.75">
      <c r="A40" s="27" t="s">
        <v>62</v>
      </c>
      <c r="B40" s="28"/>
      <c r="C40" s="29">
        <f aca="true" t="shared" si="5" ref="C40:Y40">+C34+C39</f>
        <v>40960331</v>
      </c>
      <c r="D40" s="29">
        <f>+D34+D39</f>
        <v>0</v>
      </c>
      <c r="E40" s="30">
        <f t="shared" si="5"/>
        <v>0</v>
      </c>
      <c r="F40" s="31">
        <f t="shared" si="5"/>
        <v>-9456077</v>
      </c>
      <c r="G40" s="31">
        <f t="shared" si="5"/>
        <v>20149585</v>
      </c>
      <c r="H40" s="31">
        <f t="shared" si="5"/>
        <v>-4792636</v>
      </c>
      <c r="I40" s="31">
        <f t="shared" si="5"/>
        <v>-14112396</v>
      </c>
      <c r="J40" s="31">
        <f t="shared" si="5"/>
        <v>1244553</v>
      </c>
      <c r="K40" s="31">
        <f t="shared" si="5"/>
        <v>-7058644</v>
      </c>
      <c r="L40" s="31">
        <f t="shared" si="5"/>
        <v>-3946325</v>
      </c>
      <c r="M40" s="31">
        <f t="shared" si="5"/>
        <v>9384572</v>
      </c>
      <c r="N40" s="31">
        <f t="shared" si="5"/>
        <v>-1620397</v>
      </c>
      <c r="O40" s="31">
        <f t="shared" si="5"/>
        <v>332802</v>
      </c>
      <c r="P40" s="31">
        <f t="shared" si="5"/>
        <v>-503133</v>
      </c>
      <c r="Q40" s="31">
        <f t="shared" si="5"/>
        <v>4427576</v>
      </c>
      <c r="R40" s="31">
        <f t="shared" si="5"/>
        <v>4257245</v>
      </c>
      <c r="S40" s="31">
        <f t="shared" si="5"/>
        <v>-718876</v>
      </c>
      <c r="T40" s="31">
        <f t="shared" si="5"/>
        <v>6569577</v>
      </c>
      <c r="U40" s="31">
        <f t="shared" si="5"/>
        <v>-12533710</v>
      </c>
      <c r="V40" s="31">
        <f t="shared" si="5"/>
        <v>-6683009</v>
      </c>
      <c r="W40" s="31">
        <f t="shared" si="5"/>
        <v>-2801608</v>
      </c>
      <c r="X40" s="31">
        <f t="shared" si="5"/>
        <v>-9456077</v>
      </c>
      <c r="Y40" s="31">
        <f t="shared" si="5"/>
        <v>6654469</v>
      </c>
      <c r="Z40" s="32">
        <f>+IF(X40&lt;&gt;0,+(Y40/X40)*100,0)</f>
        <v>-70.37240707748043</v>
      </c>
      <c r="AA40" s="33">
        <f>+AA34+AA39</f>
        <v>-9456077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364533793</v>
      </c>
      <c r="D42" s="43">
        <f>+D25-D40</f>
        <v>0</v>
      </c>
      <c r="E42" s="44">
        <f t="shared" si="6"/>
        <v>67378000</v>
      </c>
      <c r="F42" s="45">
        <f t="shared" si="6"/>
        <v>366872631</v>
      </c>
      <c r="G42" s="45">
        <f t="shared" si="6"/>
        <v>59498734</v>
      </c>
      <c r="H42" s="45">
        <f t="shared" si="6"/>
        <v>-6772611</v>
      </c>
      <c r="I42" s="45">
        <f t="shared" si="6"/>
        <v>-9307816</v>
      </c>
      <c r="J42" s="45">
        <f t="shared" si="6"/>
        <v>43418307</v>
      </c>
      <c r="K42" s="45">
        <f t="shared" si="6"/>
        <v>-8067888</v>
      </c>
      <c r="L42" s="45">
        <f t="shared" si="6"/>
        <v>-12868090</v>
      </c>
      <c r="M42" s="45">
        <f t="shared" si="6"/>
        <v>38297248</v>
      </c>
      <c r="N42" s="45">
        <f t="shared" si="6"/>
        <v>17361270</v>
      </c>
      <c r="O42" s="45">
        <f t="shared" si="6"/>
        <v>-9514684</v>
      </c>
      <c r="P42" s="45">
        <f t="shared" si="6"/>
        <v>-10229560</v>
      </c>
      <c r="Q42" s="45">
        <f t="shared" si="6"/>
        <v>28137850</v>
      </c>
      <c r="R42" s="45">
        <f t="shared" si="6"/>
        <v>8393606</v>
      </c>
      <c r="S42" s="45">
        <f t="shared" si="6"/>
        <v>-15710186</v>
      </c>
      <c r="T42" s="45">
        <f t="shared" si="6"/>
        <v>-5031632</v>
      </c>
      <c r="U42" s="45">
        <f t="shared" si="6"/>
        <v>-12567133</v>
      </c>
      <c r="V42" s="45">
        <f t="shared" si="6"/>
        <v>-33308951</v>
      </c>
      <c r="W42" s="45">
        <f t="shared" si="6"/>
        <v>35864232</v>
      </c>
      <c r="X42" s="45">
        <f t="shared" si="6"/>
        <v>366872631</v>
      </c>
      <c r="Y42" s="45">
        <f t="shared" si="6"/>
        <v>-331008399</v>
      </c>
      <c r="Z42" s="46">
        <f>+IF(X42&lt;&gt;0,+(Y42/X42)*100,0)</f>
        <v>-90.22433701248214</v>
      </c>
      <c r="AA42" s="47">
        <f>+AA25-AA40</f>
        <v>366872631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299655756</v>
      </c>
      <c r="D45" s="18"/>
      <c r="E45" s="19"/>
      <c r="F45" s="20">
        <v>297499881</v>
      </c>
      <c r="G45" s="20"/>
      <c r="H45" s="20"/>
      <c r="I45" s="20"/>
      <c r="J45" s="20"/>
      <c r="K45" s="20"/>
      <c r="L45" s="20"/>
      <c r="M45" s="20"/>
      <c r="N45" s="20"/>
      <c r="O45" s="20">
        <v>4</v>
      </c>
      <c r="P45" s="20">
        <v>9</v>
      </c>
      <c r="Q45" s="20">
        <v>4</v>
      </c>
      <c r="R45" s="20">
        <v>17</v>
      </c>
      <c r="S45" s="20">
        <v>2</v>
      </c>
      <c r="T45" s="20">
        <v>9</v>
      </c>
      <c r="U45" s="20">
        <v>1</v>
      </c>
      <c r="V45" s="20">
        <v>12</v>
      </c>
      <c r="W45" s="20">
        <v>29</v>
      </c>
      <c r="X45" s="20">
        <v>297499881</v>
      </c>
      <c r="Y45" s="20">
        <v>-297499852</v>
      </c>
      <c r="Z45" s="48">
        <v>-100</v>
      </c>
      <c r="AA45" s="22">
        <v>297499881</v>
      </c>
    </row>
    <row r="46" spans="1:27" ht="12.7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2.75">
      <c r="A47" s="23"/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68</v>
      </c>
      <c r="B48" s="50" t="s">
        <v>64</v>
      </c>
      <c r="C48" s="51">
        <f aca="true" t="shared" si="7" ref="C48:Y48">SUM(C45:C47)</f>
        <v>299655756</v>
      </c>
      <c r="D48" s="51">
        <f>SUM(D45:D47)</f>
        <v>0</v>
      </c>
      <c r="E48" s="52">
        <f t="shared" si="7"/>
        <v>0</v>
      </c>
      <c r="F48" s="53">
        <f t="shared" si="7"/>
        <v>297499881</v>
      </c>
      <c r="G48" s="53">
        <f t="shared" si="7"/>
        <v>0</v>
      </c>
      <c r="H48" s="53">
        <f t="shared" si="7"/>
        <v>0</v>
      </c>
      <c r="I48" s="53">
        <f t="shared" si="7"/>
        <v>0</v>
      </c>
      <c r="J48" s="53">
        <f t="shared" si="7"/>
        <v>0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4</v>
      </c>
      <c r="P48" s="53">
        <f t="shared" si="7"/>
        <v>9</v>
      </c>
      <c r="Q48" s="53">
        <f t="shared" si="7"/>
        <v>4</v>
      </c>
      <c r="R48" s="53">
        <f t="shared" si="7"/>
        <v>17</v>
      </c>
      <c r="S48" s="53">
        <f t="shared" si="7"/>
        <v>2</v>
      </c>
      <c r="T48" s="53">
        <f t="shared" si="7"/>
        <v>9</v>
      </c>
      <c r="U48" s="53">
        <f t="shared" si="7"/>
        <v>1</v>
      </c>
      <c r="V48" s="53">
        <f t="shared" si="7"/>
        <v>12</v>
      </c>
      <c r="W48" s="53">
        <f t="shared" si="7"/>
        <v>29</v>
      </c>
      <c r="X48" s="53">
        <f t="shared" si="7"/>
        <v>297499881</v>
      </c>
      <c r="Y48" s="53">
        <f t="shared" si="7"/>
        <v>-297499852</v>
      </c>
      <c r="Z48" s="54">
        <f>+IF(X48&lt;&gt;0,+(Y48/X48)*100,0)</f>
        <v>-99.99999025209694</v>
      </c>
      <c r="AA48" s="55">
        <f>SUM(AA45:AA47)</f>
        <v>297499881</v>
      </c>
    </row>
    <row r="49" spans="1:27" ht="12.75">
      <c r="A49" s="56" t="s">
        <v>123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124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125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7" t="s">
        <v>102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126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-10445075</v>
      </c>
      <c r="D6" s="18"/>
      <c r="E6" s="19">
        <v>30211293</v>
      </c>
      <c r="F6" s="20">
        <v>258593116</v>
      </c>
      <c r="G6" s="20">
        <v>48401689</v>
      </c>
      <c r="H6" s="20">
        <v>-13497743</v>
      </c>
      <c r="I6" s="20">
        <v>-20818546</v>
      </c>
      <c r="J6" s="20">
        <v>14085400</v>
      </c>
      <c r="K6" s="20">
        <v>-7523502</v>
      </c>
      <c r="L6" s="20">
        <v>-7433672</v>
      </c>
      <c r="M6" s="20">
        <v>25593442</v>
      </c>
      <c r="N6" s="20">
        <v>10636268</v>
      </c>
      <c r="O6" s="20">
        <v>-15028826</v>
      </c>
      <c r="P6" s="20">
        <v>1348278</v>
      </c>
      <c r="Q6" s="20">
        <v>33980839</v>
      </c>
      <c r="R6" s="20">
        <v>20300291</v>
      </c>
      <c r="S6" s="20">
        <v>-17750825</v>
      </c>
      <c r="T6" s="20">
        <v>-15308752</v>
      </c>
      <c r="U6" s="20">
        <v>-27089735</v>
      </c>
      <c r="V6" s="20">
        <v>-60149312</v>
      </c>
      <c r="W6" s="20">
        <v>-15127353</v>
      </c>
      <c r="X6" s="20">
        <v>258593116</v>
      </c>
      <c r="Y6" s="20">
        <v>-273720469</v>
      </c>
      <c r="Z6" s="21">
        <v>-105.85</v>
      </c>
      <c r="AA6" s="22">
        <v>258593116</v>
      </c>
    </row>
    <row r="7" spans="1:27" ht="12.75">
      <c r="A7" s="23" t="s">
        <v>34</v>
      </c>
      <c r="B7" s="17"/>
      <c r="C7" s="18">
        <v>-10061015</v>
      </c>
      <c r="D7" s="18"/>
      <c r="E7" s="19">
        <v>24233525</v>
      </c>
      <c r="F7" s="20">
        <v>-219294200</v>
      </c>
      <c r="G7" s="20">
        <v>25073601</v>
      </c>
      <c r="H7" s="20">
        <v>155445</v>
      </c>
      <c r="I7" s="20">
        <v>135563</v>
      </c>
      <c r="J7" s="20">
        <v>25364609</v>
      </c>
      <c r="K7" s="20">
        <v>-4953699</v>
      </c>
      <c r="L7" s="20">
        <v>-10152619</v>
      </c>
      <c r="M7" s="20">
        <v>10122910</v>
      </c>
      <c r="N7" s="20">
        <v>-4983408</v>
      </c>
      <c r="O7" s="20">
        <v>98843</v>
      </c>
      <c r="P7" s="20">
        <v>-15262363</v>
      </c>
      <c r="Q7" s="20">
        <v>5029837</v>
      </c>
      <c r="R7" s="20">
        <v>-10133683</v>
      </c>
      <c r="S7" s="20">
        <v>63639</v>
      </c>
      <c r="T7" s="20">
        <v>38469</v>
      </c>
      <c r="U7" s="20"/>
      <c r="V7" s="20">
        <v>102108</v>
      </c>
      <c r="W7" s="20">
        <v>10349626</v>
      </c>
      <c r="X7" s="20">
        <v>-219294200</v>
      </c>
      <c r="Y7" s="20">
        <v>229643826</v>
      </c>
      <c r="Z7" s="21">
        <v>-104.72</v>
      </c>
      <c r="AA7" s="22">
        <v>-219294200</v>
      </c>
    </row>
    <row r="8" spans="1:27" ht="12.75">
      <c r="A8" s="23" t="s">
        <v>35</v>
      </c>
      <c r="B8" s="17"/>
      <c r="C8" s="18">
        <v>-532777</v>
      </c>
      <c r="D8" s="18"/>
      <c r="E8" s="19">
        <v>70978643</v>
      </c>
      <c r="F8" s="20">
        <v>33114182</v>
      </c>
      <c r="G8" s="20">
        <v>11563355</v>
      </c>
      <c r="H8" s="20">
        <v>-5670383</v>
      </c>
      <c r="I8" s="20">
        <v>3029766</v>
      </c>
      <c r="J8" s="20">
        <v>8922738</v>
      </c>
      <c r="K8" s="20">
        <v>478319</v>
      </c>
      <c r="L8" s="20">
        <v>1003038</v>
      </c>
      <c r="M8" s="20">
        <v>-2460932</v>
      </c>
      <c r="N8" s="20">
        <v>-979575</v>
      </c>
      <c r="O8" s="20">
        <v>1207100</v>
      </c>
      <c r="P8" s="20">
        <v>510819</v>
      </c>
      <c r="Q8" s="20">
        <v>2373499</v>
      </c>
      <c r="R8" s="20">
        <v>4091418</v>
      </c>
      <c r="S8" s="20">
        <v>3532515</v>
      </c>
      <c r="T8" s="20">
        <v>1071688</v>
      </c>
      <c r="U8" s="20">
        <v>3088168</v>
      </c>
      <c r="V8" s="20">
        <v>7692371</v>
      </c>
      <c r="W8" s="20">
        <v>19726952</v>
      </c>
      <c r="X8" s="20">
        <v>33114182</v>
      </c>
      <c r="Y8" s="20">
        <v>-13387230</v>
      </c>
      <c r="Z8" s="21">
        <v>-40.43</v>
      </c>
      <c r="AA8" s="22">
        <v>33114182</v>
      </c>
    </row>
    <row r="9" spans="1:27" ht="12.75">
      <c r="A9" s="23" t="s">
        <v>36</v>
      </c>
      <c r="B9" s="17"/>
      <c r="C9" s="18">
        <v>-3683039</v>
      </c>
      <c r="D9" s="18"/>
      <c r="E9" s="19">
        <v>848136</v>
      </c>
      <c r="F9" s="20"/>
      <c r="G9" s="20">
        <v>454383</v>
      </c>
      <c r="H9" s="20">
        <v>-1467542</v>
      </c>
      <c r="I9" s="20">
        <v>906767</v>
      </c>
      <c r="J9" s="20">
        <v>-106392</v>
      </c>
      <c r="K9" s="20">
        <v>1497165</v>
      </c>
      <c r="L9" s="20">
        <v>1039391</v>
      </c>
      <c r="M9" s="20">
        <v>1193372</v>
      </c>
      <c r="N9" s="20">
        <v>3729928</v>
      </c>
      <c r="O9" s="20">
        <v>850297</v>
      </c>
      <c r="P9" s="20">
        <v>894038</v>
      </c>
      <c r="Q9" s="20">
        <v>1110310</v>
      </c>
      <c r="R9" s="20">
        <v>2854645</v>
      </c>
      <c r="S9" s="20">
        <v>677445</v>
      </c>
      <c r="T9" s="20">
        <v>476070</v>
      </c>
      <c r="U9" s="20">
        <v>1293643</v>
      </c>
      <c r="V9" s="20">
        <v>2447158</v>
      </c>
      <c r="W9" s="20">
        <v>8925339</v>
      </c>
      <c r="X9" s="20"/>
      <c r="Y9" s="20">
        <v>8925339</v>
      </c>
      <c r="Z9" s="21"/>
      <c r="AA9" s="22"/>
    </row>
    <row r="10" spans="1:27" ht="12.7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2.75">
      <c r="A11" s="23" t="s">
        <v>38</v>
      </c>
      <c r="B11" s="17"/>
      <c r="C11" s="18"/>
      <c r="D11" s="18"/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1"/>
      <c r="AA11" s="22"/>
    </row>
    <row r="12" spans="1:27" ht="12.75">
      <c r="A12" s="27" t="s">
        <v>39</v>
      </c>
      <c r="B12" s="28"/>
      <c r="C12" s="29">
        <f aca="true" t="shared" si="0" ref="C12:Y12">SUM(C6:C11)</f>
        <v>-24721906</v>
      </c>
      <c r="D12" s="29">
        <f>SUM(D6:D11)</f>
        <v>0</v>
      </c>
      <c r="E12" s="30">
        <f t="shared" si="0"/>
        <v>126271597</v>
      </c>
      <c r="F12" s="31">
        <f t="shared" si="0"/>
        <v>72413098</v>
      </c>
      <c r="G12" s="31">
        <f t="shared" si="0"/>
        <v>85493028</v>
      </c>
      <c r="H12" s="31">
        <f t="shared" si="0"/>
        <v>-20480223</v>
      </c>
      <c r="I12" s="31">
        <f t="shared" si="0"/>
        <v>-16746450</v>
      </c>
      <c r="J12" s="31">
        <f t="shared" si="0"/>
        <v>48266355</v>
      </c>
      <c r="K12" s="31">
        <f t="shared" si="0"/>
        <v>-10501717</v>
      </c>
      <c r="L12" s="31">
        <f t="shared" si="0"/>
        <v>-15543862</v>
      </c>
      <c r="M12" s="31">
        <f t="shared" si="0"/>
        <v>34448792</v>
      </c>
      <c r="N12" s="31">
        <f t="shared" si="0"/>
        <v>8403213</v>
      </c>
      <c r="O12" s="31">
        <f t="shared" si="0"/>
        <v>-12872586</v>
      </c>
      <c r="P12" s="31">
        <f t="shared" si="0"/>
        <v>-12509228</v>
      </c>
      <c r="Q12" s="31">
        <f t="shared" si="0"/>
        <v>42494485</v>
      </c>
      <c r="R12" s="31">
        <f t="shared" si="0"/>
        <v>17112671</v>
      </c>
      <c r="S12" s="31">
        <f t="shared" si="0"/>
        <v>-13477226</v>
      </c>
      <c r="T12" s="31">
        <f t="shared" si="0"/>
        <v>-13722525</v>
      </c>
      <c r="U12" s="31">
        <f t="shared" si="0"/>
        <v>-22707924</v>
      </c>
      <c r="V12" s="31">
        <f t="shared" si="0"/>
        <v>-49907675</v>
      </c>
      <c r="W12" s="31">
        <f t="shared" si="0"/>
        <v>23874564</v>
      </c>
      <c r="X12" s="31">
        <f t="shared" si="0"/>
        <v>72413098</v>
      </c>
      <c r="Y12" s="31">
        <f t="shared" si="0"/>
        <v>-48538534</v>
      </c>
      <c r="Z12" s="32">
        <f>+IF(X12&lt;&gt;0,+(Y12/X12)*100,0)</f>
        <v>-67.03004751985615</v>
      </c>
      <c r="AA12" s="33">
        <f>SUM(AA6:AA11)</f>
        <v>72413098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2.7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2.75">
      <c r="A17" s="23" t="s">
        <v>43</v>
      </c>
      <c r="B17" s="17"/>
      <c r="C17" s="18">
        <v>-169154</v>
      </c>
      <c r="D17" s="18"/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1"/>
      <c r="AA17" s="22"/>
    </row>
    <row r="18" spans="1:27" ht="12.7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>
        <v>17977964</v>
      </c>
      <c r="D19" s="18"/>
      <c r="E19" s="19">
        <v>320643398</v>
      </c>
      <c r="F19" s="20">
        <v>265092797</v>
      </c>
      <c r="G19" s="20">
        <v>2962337</v>
      </c>
      <c r="H19" s="20">
        <v>-4855176</v>
      </c>
      <c r="I19" s="20">
        <v>-1215709</v>
      </c>
      <c r="J19" s="20">
        <v>-3108548</v>
      </c>
      <c r="K19" s="20">
        <v>-1002064</v>
      </c>
      <c r="L19" s="20">
        <v>-617653</v>
      </c>
      <c r="M19" s="20">
        <v>2544941</v>
      </c>
      <c r="N19" s="20">
        <v>925224</v>
      </c>
      <c r="O19" s="20">
        <v>3827668</v>
      </c>
      <c r="P19" s="20">
        <v>1815462</v>
      </c>
      <c r="Q19" s="20">
        <v>1907076</v>
      </c>
      <c r="R19" s="20">
        <v>7550206</v>
      </c>
      <c r="S19" s="20">
        <v>140398</v>
      </c>
      <c r="T19" s="20">
        <v>-1328924</v>
      </c>
      <c r="U19" s="20">
        <v>10777052</v>
      </c>
      <c r="V19" s="20">
        <v>9588526</v>
      </c>
      <c r="W19" s="20">
        <v>14955408</v>
      </c>
      <c r="X19" s="20">
        <v>265092797</v>
      </c>
      <c r="Y19" s="20">
        <v>-250137389</v>
      </c>
      <c r="Z19" s="21">
        <v>-94.36</v>
      </c>
      <c r="AA19" s="22">
        <v>265092797</v>
      </c>
    </row>
    <row r="20" spans="1:27" ht="12.75">
      <c r="A20" s="23"/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46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2.75">
      <c r="A22" s="23" t="s">
        <v>47</v>
      </c>
      <c r="B22" s="17"/>
      <c r="C22" s="18">
        <v>239607</v>
      </c>
      <c r="D22" s="18"/>
      <c r="E22" s="19">
        <v>892618</v>
      </c>
      <c r="F22" s="20">
        <v>892618</v>
      </c>
      <c r="G22" s="20"/>
      <c r="H22" s="20"/>
      <c r="I22" s="20"/>
      <c r="J22" s="20"/>
      <c r="K22" s="20"/>
      <c r="L22" s="20">
        <v>-161460</v>
      </c>
      <c r="M22" s="20">
        <v>-187677</v>
      </c>
      <c r="N22" s="20">
        <v>-349137</v>
      </c>
      <c r="O22" s="20"/>
      <c r="P22" s="20"/>
      <c r="Q22" s="20">
        <v>-33705</v>
      </c>
      <c r="R22" s="20">
        <v>-33705</v>
      </c>
      <c r="S22" s="20">
        <v>-32617</v>
      </c>
      <c r="T22" s="20">
        <v>-33704</v>
      </c>
      <c r="U22" s="20">
        <v>85267</v>
      </c>
      <c r="V22" s="20">
        <v>18946</v>
      </c>
      <c r="W22" s="20">
        <v>-363896</v>
      </c>
      <c r="X22" s="20">
        <v>892618</v>
      </c>
      <c r="Y22" s="20">
        <v>-1256514</v>
      </c>
      <c r="Z22" s="21">
        <v>-140.77</v>
      </c>
      <c r="AA22" s="22">
        <v>892618</v>
      </c>
    </row>
    <row r="23" spans="1:27" ht="12.75">
      <c r="A23" s="23" t="s">
        <v>48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2.75">
      <c r="A24" s="27" t="s">
        <v>49</v>
      </c>
      <c r="B24" s="35"/>
      <c r="C24" s="29">
        <f aca="true" t="shared" si="1" ref="C24:Y24">SUM(C15:C23)</f>
        <v>18048417</v>
      </c>
      <c r="D24" s="29">
        <f>SUM(D15:D23)</f>
        <v>0</v>
      </c>
      <c r="E24" s="36">
        <f t="shared" si="1"/>
        <v>321536016</v>
      </c>
      <c r="F24" s="37">
        <f t="shared" si="1"/>
        <v>265985415</v>
      </c>
      <c r="G24" s="37">
        <f t="shared" si="1"/>
        <v>2962337</v>
      </c>
      <c r="H24" s="37">
        <f t="shared" si="1"/>
        <v>-4855176</v>
      </c>
      <c r="I24" s="37">
        <f t="shared" si="1"/>
        <v>-1215709</v>
      </c>
      <c r="J24" s="37">
        <f t="shared" si="1"/>
        <v>-3108548</v>
      </c>
      <c r="K24" s="37">
        <f t="shared" si="1"/>
        <v>-1002064</v>
      </c>
      <c r="L24" s="37">
        <f t="shared" si="1"/>
        <v>-779113</v>
      </c>
      <c r="M24" s="37">
        <f t="shared" si="1"/>
        <v>2357264</v>
      </c>
      <c r="N24" s="37">
        <f t="shared" si="1"/>
        <v>576087</v>
      </c>
      <c r="O24" s="37">
        <f t="shared" si="1"/>
        <v>3827668</v>
      </c>
      <c r="P24" s="37">
        <f t="shared" si="1"/>
        <v>1815462</v>
      </c>
      <c r="Q24" s="37">
        <f t="shared" si="1"/>
        <v>1873371</v>
      </c>
      <c r="R24" s="37">
        <f t="shared" si="1"/>
        <v>7516501</v>
      </c>
      <c r="S24" s="37">
        <f t="shared" si="1"/>
        <v>107781</v>
      </c>
      <c r="T24" s="37">
        <f t="shared" si="1"/>
        <v>-1362628</v>
      </c>
      <c r="U24" s="37">
        <f t="shared" si="1"/>
        <v>10862319</v>
      </c>
      <c r="V24" s="37">
        <f t="shared" si="1"/>
        <v>9607472</v>
      </c>
      <c r="W24" s="37">
        <f t="shared" si="1"/>
        <v>14591512</v>
      </c>
      <c r="X24" s="37">
        <f t="shared" si="1"/>
        <v>265985415</v>
      </c>
      <c r="Y24" s="37">
        <f t="shared" si="1"/>
        <v>-251393903</v>
      </c>
      <c r="Z24" s="38">
        <f>+IF(X24&lt;&gt;0,+(Y24/X24)*100,0)</f>
        <v>-94.51416838024747</v>
      </c>
      <c r="AA24" s="39">
        <f>SUM(AA15:AA23)</f>
        <v>265985415</v>
      </c>
    </row>
    <row r="25" spans="1:27" ht="12.75">
      <c r="A25" s="27" t="s">
        <v>50</v>
      </c>
      <c r="B25" s="28"/>
      <c r="C25" s="29">
        <f aca="true" t="shared" si="2" ref="C25:Y25">+C12+C24</f>
        <v>-6673489</v>
      </c>
      <c r="D25" s="29">
        <f>+D12+D24</f>
        <v>0</v>
      </c>
      <c r="E25" s="30">
        <f t="shared" si="2"/>
        <v>447807613</v>
      </c>
      <c r="F25" s="31">
        <f t="shared" si="2"/>
        <v>338398513</v>
      </c>
      <c r="G25" s="31">
        <f t="shared" si="2"/>
        <v>88455365</v>
      </c>
      <c r="H25" s="31">
        <f t="shared" si="2"/>
        <v>-25335399</v>
      </c>
      <c r="I25" s="31">
        <f t="shared" si="2"/>
        <v>-17962159</v>
      </c>
      <c r="J25" s="31">
        <f t="shared" si="2"/>
        <v>45157807</v>
      </c>
      <c r="K25" s="31">
        <f t="shared" si="2"/>
        <v>-11503781</v>
      </c>
      <c r="L25" s="31">
        <f t="shared" si="2"/>
        <v>-16322975</v>
      </c>
      <c r="M25" s="31">
        <f t="shared" si="2"/>
        <v>36806056</v>
      </c>
      <c r="N25" s="31">
        <f t="shared" si="2"/>
        <v>8979300</v>
      </c>
      <c r="O25" s="31">
        <f t="shared" si="2"/>
        <v>-9044918</v>
      </c>
      <c r="P25" s="31">
        <f t="shared" si="2"/>
        <v>-10693766</v>
      </c>
      <c r="Q25" s="31">
        <f t="shared" si="2"/>
        <v>44367856</v>
      </c>
      <c r="R25" s="31">
        <f t="shared" si="2"/>
        <v>24629172</v>
      </c>
      <c r="S25" s="31">
        <f t="shared" si="2"/>
        <v>-13369445</v>
      </c>
      <c r="T25" s="31">
        <f t="shared" si="2"/>
        <v>-15085153</v>
      </c>
      <c r="U25" s="31">
        <f t="shared" si="2"/>
        <v>-11845605</v>
      </c>
      <c r="V25" s="31">
        <f t="shared" si="2"/>
        <v>-40300203</v>
      </c>
      <c r="W25" s="31">
        <f t="shared" si="2"/>
        <v>38466076</v>
      </c>
      <c r="X25" s="31">
        <f t="shared" si="2"/>
        <v>338398513</v>
      </c>
      <c r="Y25" s="31">
        <f t="shared" si="2"/>
        <v>-299932437</v>
      </c>
      <c r="Z25" s="32">
        <f>+IF(X25&lt;&gt;0,+(Y25/X25)*100,0)</f>
        <v>-88.63290631540099</v>
      </c>
      <c r="AA25" s="33">
        <f>+AA12+AA24</f>
        <v>338398513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51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52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53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54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2.75">
      <c r="A31" s="23" t="s">
        <v>55</v>
      </c>
      <c r="B31" s="17"/>
      <c r="C31" s="18">
        <v>714118</v>
      </c>
      <c r="D31" s="18"/>
      <c r="E31" s="19"/>
      <c r="F31" s="20">
        <v>648147</v>
      </c>
      <c r="G31" s="20">
        <v>130</v>
      </c>
      <c r="H31" s="20">
        <v>3000</v>
      </c>
      <c r="I31" s="20">
        <v>2000</v>
      </c>
      <c r="J31" s="20">
        <v>5130</v>
      </c>
      <c r="K31" s="20">
        <v>2000</v>
      </c>
      <c r="L31" s="20">
        <v>3000</v>
      </c>
      <c r="M31" s="20"/>
      <c r="N31" s="20">
        <v>5000</v>
      </c>
      <c r="O31" s="20">
        <v>4000</v>
      </c>
      <c r="P31" s="20">
        <v>6000</v>
      </c>
      <c r="Q31" s="20"/>
      <c r="R31" s="20">
        <v>10000</v>
      </c>
      <c r="S31" s="20"/>
      <c r="T31" s="20"/>
      <c r="U31" s="20"/>
      <c r="V31" s="20"/>
      <c r="W31" s="20">
        <v>20130</v>
      </c>
      <c r="X31" s="20">
        <v>648147</v>
      </c>
      <c r="Y31" s="20">
        <v>-628017</v>
      </c>
      <c r="Z31" s="21">
        <v>-96.89</v>
      </c>
      <c r="AA31" s="22">
        <v>648147</v>
      </c>
    </row>
    <row r="32" spans="1:27" ht="12.75">
      <c r="A32" s="23" t="s">
        <v>56</v>
      </c>
      <c r="B32" s="17"/>
      <c r="C32" s="18">
        <v>-15977048</v>
      </c>
      <c r="D32" s="18"/>
      <c r="E32" s="19">
        <v>52339163</v>
      </c>
      <c r="F32" s="20">
        <v>33364863</v>
      </c>
      <c r="G32" s="20">
        <v>9033480</v>
      </c>
      <c r="H32" s="20">
        <v>11871</v>
      </c>
      <c r="I32" s="20">
        <v>-4912483</v>
      </c>
      <c r="J32" s="20">
        <v>4132868</v>
      </c>
      <c r="K32" s="20">
        <v>-1054005</v>
      </c>
      <c r="L32" s="20">
        <v>-1904275</v>
      </c>
      <c r="M32" s="20">
        <v>5397520</v>
      </c>
      <c r="N32" s="20">
        <v>2439240</v>
      </c>
      <c r="O32" s="20">
        <v>-2250510</v>
      </c>
      <c r="P32" s="20">
        <v>-3571778</v>
      </c>
      <c r="Q32" s="20">
        <v>10936323</v>
      </c>
      <c r="R32" s="20">
        <v>5114035</v>
      </c>
      <c r="S32" s="20">
        <v>-3787894</v>
      </c>
      <c r="T32" s="20">
        <v>-3593791</v>
      </c>
      <c r="U32" s="20">
        <v>-10781331</v>
      </c>
      <c r="V32" s="20">
        <v>-18163016</v>
      </c>
      <c r="W32" s="20">
        <v>-6476873</v>
      </c>
      <c r="X32" s="20">
        <v>33364863</v>
      </c>
      <c r="Y32" s="20">
        <v>-39841736</v>
      </c>
      <c r="Z32" s="21">
        <v>-119.41</v>
      </c>
      <c r="AA32" s="22">
        <v>33364863</v>
      </c>
    </row>
    <row r="33" spans="1:27" ht="12.75">
      <c r="A33" s="23" t="s">
        <v>57</v>
      </c>
      <c r="B33" s="17"/>
      <c r="C33" s="18">
        <v>-424466</v>
      </c>
      <c r="D33" s="18"/>
      <c r="E33" s="19">
        <v>16689281</v>
      </c>
      <c r="F33" s="20">
        <v>99746</v>
      </c>
      <c r="G33" s="20"/>
      <c r="H33" s="20"/>
      <c r="I33" s="20">
        <v>-2404890</v>
      </c>
      <c r="J33" s="20">
        <v>-2404890</v>
      </c>
      <c r="K33" s="20"/>
      <c r="L33" s="20"/>
      <c r="M33" s="20"/>
      <c r="N33" s="20"/>
      <c r="O33" s="20"/>
      <c r="P33" s="20"/>
      <c r="Q33" s="20">
        <v>11739644</v>
      </c>
      <c r="R33" s="20">
        <v>11739644</v>
      </c>
      <c r="S33" s="20">
        <v>1186436</v>
      </c>
      <c r="T33" s="20">
        <v>1810976</v>
      </c>
      <c r="U33" s="20">
        <v>2000310</v>
      </c>
      <c r="V33" s="20">
        <v>4997722</v>
      </c>
      <c r="W33" s="20">
        <v>14332476</v>
      </c>
      <c r="X33" s="20">
        <v>99746</v>
      </c>
      <c r="Y33" s="20">
        <v>14232730</v>
      </c>
      <c r="Z33" s="21">
        <v>14268.97</v>
      </c>
      <c r="AA33" s="22">
        <v>99746</v>
      </c>
    </row>
    <row r="34" spans="1:27" ht="12.75">
      <c r="A34" s="27" t="s">
        <v>58</v>
      </c>
      <c r="B34" s="28"/>
      <c r="C34" s="29">
        <f aca="true" t="shared" si="3" ref="C34:Y34">SUM(C29:C33)</f>
        <v>-15687396</v>
      </c>
      <c r="D34" s="29">
        <f>SUM(D29:D33)</f>
        <v>0</v>
      </c>
      <c r="E34" s="30">
        <f t="shared" si="3"/>
        <v>69028444</v>
      </c>
      <c r="F34" s="31">
        <f t="shared" si="3"/>
        <v>34112756</v>
      </c>
      <c r="G34" s="31">
        <f t="shared" si="3"/>
        <v>9033610</v>
      </c>
      <c r="H34" s="31">
        <f t="shared" si="3"/>
        <v>14871</v>
      </c>
      <c r="I34" s="31">
        <f t="shared" si="3"/>
        <v>-7315373</v>
      </c>
      <c r="J34" s="31">
        <f t="shared" si="3"/>
        <v>1733108</v>
      </c>
      <c r="K34" s="31">
        <f t="shared" si="3"/>
        <v>-1052005</v>
      </c>
      <c r="L34" s="31">
        <f t="shared" si="3"/>
        <v>-1901275</v>
      </c>
      <c r="M34" s="31">
        <f t="shared" si="3"/>
        <v>5397520</v>
      </c>
      <c r="N34" s="31">
        <f t="shared" si="3"/>
        <v>2444240</v>
      </c>
      <c r="O34" s="31">
        <f t="shared" si="3"/>
        <v>-2246510</v>
      </c>
      <c r="P34" s="31">
        <f t="shared" si="3"/>
        <v>-3565778</v>
      </c>
      <c r="Q34" s="31">
        <f t="shared" si="3"/>
        <v>22675967</v>
      </c>
      <c r="R34" s="31">
        <f t="shared" si="3"/>
        <v>16863679</v>
      </c>
      <c r="S34" s="31">
        <f t="shared" si="3"/>
        <v>-2601458</v>
      </c>
      <c r="T34" s="31">
        <f t="shared" si="3"/>
        <v>-1782815</v>
      </c>
      <c r="U34" s="31">
        <f t="shared" si="3"/>
        <v>-8781021</v>
      </c>
      <c r="V34" s="31">
        <f t="shared" si="3"/>
        <v>-13165294</v>
      </c>
      <c r="W34" s="31">
        <f t="shared" si="3"/>
        <v>7875733</v>
      </c>
      <c r="X34" s="31">
        <f t="shared" si="3"/>
        <v>34112756</v>
      </c>
      <c r="Y34" s="31">
        <f t="shared" si="3"/>
        <v>-26237023</v>
      </c>
      <c r="Z34" s="32">
        <f>+IF(X34&lt;&gt;0,+(Y34/X34)*100,0)</f>
        <v>-76.91264522866462</v>
      </c>
      <c r="AA34" s="33">
        <f>SUM(AA29:AA33)</f>
        <v>34112756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59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60</v>
      </c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2.75">
      <c r="A38" s="23" t="s">
        <v>57</v>
      </c>
      <c r="B38" s="17"/>
      <c r="C38" s="18">
        <v>819780</v>
      </c>
      <c r="D38" s="18"/>
      <c r="E38" s="19">
        <v>16689281</v>
      </c>
      <c r="F38" s="20">
        <v>10000000</v>
      </c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>
        <v>10000000</v>
      </c>
      <c r="Y38" s="20">
        <v>-10000000</v>
      </c>
      <c r="Z38" s="21">
        <v>-100</v>
      </c>
      <c r="AA38" s="22">
        <v>10000000</v>
      </c>
    </row>
    <row r="39" spans="1:27" ht="12.75">
      <c r="A39" s="27" t="s">
        <v>61</v>
      </c>
      <c r="B39" s="35"/>
      <c r="C39" s="29">
        <f aca="true" t="shared" si="4" ref="C39:Y39">SUM(C37:C38)</f>
        <v>819780</v>
      </c>
      <c r="D39" s="29">
        <f>SUM(D37:D38)</f>
        <v>0</v>
      </c>
      <c r="E39" s="36">
        <f t="shared" si="4"/>
        <v>16689281</v>
      </c>
      <c r="F39" s="37">
        <f t="shared" si="4"/>
        <v>10000000</v>
      </c>
      <c r="G39" s="37">
        <f t="shared" si="4"/>
        <v>0</v>
      </c>
      <c r="H39" s="37">
        <f t="shared" si="4"/>
        <v>0</v>
      </c>
      <c r="I39" s="37">
        <f t="shared" si="4"/>
        <v>0</v>
      </c>
      <c r="J39" s="37">
        <f t="shared" si="4"/>
        <v>0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0</v>
      </c>
      <c r="X39" s="37">
        <f t="shared" si="4"/>
        <v>10000000</v>
      </c>
      <c r="Y39" s="37">
        <f t="shared" si="4"/>
        <v>-10000000</v>
      </c>
      <c r="Z39" s="38">
        <f>+IF(X39&lt;&gt;0,+(Y39/X39)*100,0)</f>
        <v>-100</v>
      </c>
      <c r="AA39" s="39">
        <f>SUM(AA37:AA38)</f>
        <v>10000000</v>
      </c>
    </row>
    <row r="40" spans="1:27" ht="12.75">
      <c r="A40" s="27" t="s">
        <v>62</v>
      </c>
      <c r="B40" s="28"/>
      <c r="C40" s="29">
        <f aca="true" t="shared" si="5" ref="C40:Y40">+C34+C39</f>
        <v>-14867616</v>
      </c>
      <c r="D40" s="29">
        <f>+D34+D39</f>
        <v>0</v>
      </c>
      <c r="E40" s="30">
        <f t="shared" si="5"/>
        <v>85717725</v>
      </c>
      <c r="F40" s="31">
        <f t="shared" si="5"/>
        <v>44112756</v>
      </c>
      <c r="G40" s="31">
        <f t="shared" si="5"/>
        <v>9033610</v>
      </c>
      <c r="H40" s="31">
        <f t="shared" si="5"/>
        <v>14871</v>
      </c>
      <c r="I40" s="31">
        <f t="shared" si="5"/>
        <v>-7315373</v>
      </c>
      <c r="J40" s="31">
        <f t="shared" si="5"/>
        <v>1733108</v>
      </c>
      <c r="K40" s="31">
        <f t="shared" si="5"/>
        <v>-1052005</v>
      </c>
      <c r="L40" s="31">
        <f t="shared" si="5"/>
        <v>-1901275</v>
      </c>
      <c r="M40" s="31">
        <f t="shared" si="5"/>
        <v>5397520</v>
      </c>
      <c r="N40" s="31">
        <f t="shared" si="5"/>
        <v>2444240</v>
      </c>
      <c r="O40" s="31">
        <f t="shared" si="5"/>
        <v>-2246510</v>
      </c>
      <c r="P40" s="31">
        <f t="shared" si="5"/>
        <v>-3565778</v>
      </c>
      <c r="Q40" s="31">
        <f t="shared" si="5"/>
        <v>22675967</v>
      </c>
      <c r="R40" s="31">
        <f t="shared" si="5"/>
        <v>16863679</v>
      </c>
      <c r="S40" s="31">
        <f t="shared" si="5"/>
        <v>-2601458</v>
      </c>
      <c r="T40" s="31">
        <f t="shared" si="5"/>
        <v>-1782815</v>
      </c>
      <c r="U40" s="31">
        <f t="shared" si="5"/>
        <v>-8781021</v>
      </c>
      <c r="V40" s="31">
        <f t="shared" si="5"/>
        <v>-13165294</v>
      </c>
      <c r="W40" s="31">
        <f t="shared" si="5"/>
        <v>7875733</v>
      </c>
      <c r="X40" s="31">
        <f t="shared" si="5"/>
        <v>44112756</v>
      </c>
      <c r="Y40" s="31">
        <f t="shared" si="5"/>
        <v>-36237023</v>
      </c>
      <c r="Z40" s="32">
        <f>+IF(X40&lt;&gt;0,+(Y40/X40)*100,0)</f>
        <v>-82.14635920730049</v>
      </c>
      <c r="AA40" s="33">
        <f>+AA34+AA39</f>
        <v>44112756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8194127</v>
      </c>
      <c r="D42" s="43">
        <f>+D25-D40</f>
        <v>0</v>
      </c>
      <c r="E42" s="44">
        <f t="shared" si="6"/>
        <v>362089888</v>
      </c>
      <c r="F42" s="45">
        <f t="shared" si="6"/>
        <v>294285757</v>
      </c>
      <c r="G42" s="45">
        <f t="shared" si="6"/>
        <v>79421755</v>
      </c>
      <c r="H42" s="45">
        <f t="shared" si="6"/>
        <v>-25350270</v>
      </c>
      <c r="I42" s="45">
        <f t="shared" si="6"/>
        <v>-10646786</v>
      </c>
      <c r="J42" s="45">
        <f t="shared" si="6"/>
        <v>43424699</v>
      </c>
      <c r="K42" s="45">
        <f t="shared" si="6"/>
        <v>-10451776</v>
      </c>
      <c r="L42" s="45">
        <f t="shared" si="6"/>
        <v>-14421700</v>
      </c>
      <c r="M42" s="45">
        <f t="shared" si="6"/>
        <v>31408536</v>
      </c>
      <c r="N42" s="45">
        <f t="shared" si="6"/>
        <v>6535060</v>
      </c>
      <c r="O42" s="45">
        <f t="shared" si="6"/>
        <v>-6798408</v>
      </c>
      <c r="P42" s="45">
        <f t="shared" si="6"/>
        <v>-7127988</v>
      </c>
      <c r="Q42" s="45">
        <f t="shared" si="6"/>
        <v>21691889</v>
      </c>
      <c r="R42" s="45">
        <f t="shared" si="6"/>
        <v>7765493</v>
      </c>
      <c r="S42" s="45">
        <f t="shared" si="6"/>
        <v>-10767987</v>
      </c>
      <c r="T42" s="45">
        <f t="shared" si="6"/>
        <v>-13302338</v>
      </c>
      <c r="U42" s="45">
        <f t="shared" si="6"/>
        <v>-3064584</v>
      </c>
      <c r="V42" s="45">
        <f t="shared" si="6"/>
        <v>-27134909</v>
      </c>
      <c r="W42" s="45">
        <f t="shared" si="6"/>
        <v>30590343</v>
      </c>
      <c r="X42" s="45">
        <f t="shared" si="6"/>
        <v>294285757</v>
      </c>
      <c r="Y42" s="45">
        <f t="shared" si="6"/>
        <v>-263695414</v>
      </c>
      <c r="Z42" s="46">
        <f>+IF(X42&lt;&gt;0,+(Y42/X42)*100,0)</f>
        <v>-89.6052247611834</v>
      </c>
      <c r="AA42" s="47">
        <f>+AA25-AA40</f>
        <v>294285757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67424</v>
      </c>
      <c r="D45" s="18"/>
      <c r="E45" s="19">
        <v>313723586</v>
      </c>
      <c r="F45" s="20">
        <v>249011111</v>
      </c>
      <c r="G45" s="20">
        <v>2</v>
      </c>
      <c r="H45" s="20">
        <v>-6318592</v>
      </c>
      <c r="I45" s="20"/>
      <c r="J45" s="20">
        <v>-6318590</v>
      </c>
      <c r="K45" s="20"/>
      <c r="L45" s="20">
        <v>5</v>
      </c>
      <c r="M45" s="20">
        <v>2</v>
      </c>
      <c r="N45" s="20">
        <v>7</v>
      </c>
      <c r="O45" s="20">
        <v>7</v>
      </c>
      <c r="P45" s="20">
        <v>5</v>
      </c>
      <c r="Q45" s="20">
        <v>8</v>
      </c>
      <c r="R45" s="20">
        <v>20</v>
      </c>
      <c r="S45" s="20">
        <v>11</v>
      </c>
      <c r="T45" s="20">
        <v>12</v>
      </c>
      <c r="U45" s="20">
        <v>6318600</v>
      </c>
      <c r="V45" s="20">
        <v>6318623</v>
      </c>
      <c r="W45" s="20">
        <v>60</v>
      </c>
      <c r="X45" s="20">
        <v>249011111</v>
      </c>
      <c r="Y45" s="20">
        <v>-249011051</v>
      </c>
      <c r="Z45" s="48">
        <v>-100</v>
      </c>
      <c r="AA45" s="22">
        <v>249011111</v>
      </c>
    </row>
    <row r="46" spans="1:27" ht="12.7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2.75">
      <c r="A47" s="23"/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68</v>
      </c>
      <c r="B48" s="50" t="s">
        <v>64</v>
      </c>
      <c r="C48" s="51">
        <f aca="true" t="shared" si="7" ref="C48:Y48">SUM(C45:C47)</f>
        <v>67424</v>
      </c>
      <c r="D48" s="51">
        <f>SUM(D45:D47)</f>
        <v>0</v>
      </c>
      <c r="E48" s="52">
        <f t="shared" si="7"/>
        <v>313723586</v>
      </c>
      <c r="F48" s="53">
        <f t="shared" si="7"/>
        <v>249011111</v>
      </c>
      <c r="G48" s="53">
        <f t="shared" si="7"/>
        <v>2</v>
      </c>
      <c r="H48" s="53">
        <f t="shared" si="7"/>
        <v>-6318592</v>
      </c>
      <c r="I48" s="53">
        <f t="shared" si="7"/>
        <v>0</v>
      </c>
      <c r="J48" s="53">
        <f t="shared" si="7"/>
        <v>-6318590</v>
      </c>
      <c r="K48" s="53">
        <f t="shared" si="7"/>
        <v>0</v>
      </c>
      <c r="L48" s="53">
        <f t="shared" si="7"/>
        <v>5</v>
      </c>
      <c r="M48" s="53">
        <f t="shared" si="7"/>
        <v>2</v>
      </c>
      <c r="N48" s="53">
        <f t="shared" si="7"/>
        <v>7</v>
      </c>
      <c r="O48" s="53">
        <f t="shared" si="7"/>
        <v>7</v>
      </c>
      <c r="P48" s="53">
        <f t="shared" si="7"/>
        <v>5</v>
      </c>
      <c r="Q48" s="53">
        <f t="shared" si="7"/>
        <v>8</v>
      </c>
      <c r="R48" s="53">
        <f t="shared" si="7"/>
        <v>20</v>
      </c>
      <c r="S48" s="53">
        <f t="shared" si="7"/>
        <v>11</v>
      </c>
      <c r="T48" s="53">
        <f t="shared" si="7"/>
        <v>12</v>
      </c>
      <c r="U48" s="53">
        <f t="shared" si="7"/>
        <v>6318600</v>
      </c>
      <c r="V48" s="53">
        <f t="shared" si="7"/>
        <v>6318623</v>
      </c>
      <c r="W48" s="53">
        <f t="shared" si="7"/>
        <v>60</v>
      </c>
      <c r="X48" s="53">
        <f t="shared" si="7"/>
        <v>249011111</v>
      </c>
      <c r="Y48" s="53">
        <f t="shared" si="7"/>
        <v>-249011051</v>
      </c>
      <c r="Z48" s="54">
        <f>+IF(X48&lt;&gt;0,+(Y48/X48)*100,0)</f>
        <v>-99.99997590468965</v>
      </c>
      <c r="AA48" s="55">
        <f>SUM(AA45:AA47)</f>
        <v>249011111</v>
      </c>
    </row>
    <row r="49" spans="1:27" ht="12.75">
      <c r="A49" s="56" t="s">
        <v>123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124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125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7" t="s">
        <v>103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126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47110410</v>
      </c>
      <c r="D6" s="18"/>
      <c r="E6" s="19">
        <v>11710863</v>
      </c>
      <c r="F6" s="20">
        <v>8761596</v>
      </c>
      <c r="G6" s="20">
        <v>2740974</v>
      </c>
      <c r="H6" s="20">
        <v>-32328593</v>
      </c>
      <c r="I6" s="20">
        <v>22902503</v>
      </c>
      <c r="J6" s="20">
        <v>-6685116</v>
      </c>
      <c r="K6" s="20">
        <v>-12498715</v>
      </c>
      <c r="L6" s="20"/>
      <c r="M6" s="20"/>
      <c r="N6" s="20">
        <v>-12498715</v>
      </c>
      <c r="O6" s="20">
        <v>-11515792</v>
      </c>
      <c r="P6" s="20">
        <v>-13388751</v>
      </c>
      <c r="Q6" s="20">
        <v>7997911</v>
      </c>
      <c r="R6" s="20">
        <v>-16906632</v>
      </c>
      <c r="S6" s="20">
        <v>-8563317</v>
      </c>
      <c r="T6" s="20">
        <v>-12685242</v>
      </c>
      <c r="U6" s="20">
        <v>5442973</v>
      </c>
      <c r="V6" s="20">
        <v>-15805586</v>
      </c>
      <c r="W6" s="20">
        <v>-51896049</v>
      </c>
      <c r="X6" s="20">
        <v>8761596</v>
      </c>
      <c r="Y6" s="20">
        <v>-60657645</v>
      </c>
      <c r="Z6" s="21">
        <v>-692.31</v>
      </c>
      <c r="AA6" s="22">
        <v>8761596</v>
      </c>
    </row>
    <row r="7" spans="1:27" ht="12.75">
      <c r="A7" s="23" t="s">
        <v>34</v>
      </c>
      <c r="B7" s="17"/>
      <c r="C7" s="18">
        <v>138261</v>
      </c>
      <c r="D7" s="18"/>
      <c r="E7" s="19"/>
      <c r="F7" s="20">
        <v>10000000</v>
      </c>
      <c r="G7" s="20">
        <v>-11761</v>
      </c>
      <c r="H7" s="20">
        <v>-24658</v>
      </c>
      <c r="I7" s="20">
        <v>79313</v>
      </c>
      <c r="J7" s="20">
        <v>42894</v>
      </c>
      <c r="K7" s="20">
        <v>-19077</v>
      </c>
      <c r="L7" s="20"/>
      <c r="M7" s="20"/>
      <c r="N7" s="20">
        <v>-19077</v>
      </c>
      <c r="O7" s="20">
        <v>-6685</v>
      </c>
      <c r="P7" s="20">
        <v>-12899</v>
      </c>
      <c r="Q7" s="20">
        <v>693</v>
      </c>
      <c r="R7" s="20">
        <v>-18891</v>
      </c>
      <c r="S7" s="20">
        <v>49704</v>
      </c>
      <c r="T7" s="20">
        <v>83213</v>
      </c>
      <c r="U7" s="20">
        <v>-14934811</v>
      </c>
      <c r="V7" s="20">
        <v>-14801894</v>
      </c>
      <c r="W7" s="20">
        <v>-14796968</v>
      </c>
      <c r="X7" s="20">
        <v>10000000</v>
      </c>
      <c r="Y7" s="20">
        <v>-24796968</v>
      </c>
      <c r="Z7" s="21">
        <v>-247.97</v>
      </c>
      <c r="AA7" s="22">
        <v>10000000</v>
      </c>
    </row>
    <row r="8" spans="1:27" ht="12.75">
      <c r="A8" s="23" t="s">
        <v>35</v>
      </c>
      <c r="B8" s="17"/>
      <c r="C8" s="18">
        <v>17671012</v>
      </c>
      <c r="D8" s="18"/>
      <c r="E8" s="19">
        <v>51607138</v>
      </c>
      <c r="F8" s="20">
        <v>55428818</v>
      </c>
      <c r="G8" s="20">
        <v>1053489</v>
      </c>
      <c r="H8" s="20">
        <v>6094822</v>
      </c>
      <c r="I8" s="20">
        <v>25570925</v>
      </c>
      <c r="J8" s="20">
        <v>32719236</v>
      </c>
      <c r="K8" s="20">
        <v>1176053</v>
      </c>
      <c r="L8" s="20"/>
      <c r="M8" s="20"/>
      <c r="N8" s="20">
        <v>1176053</v>
      </c>
      <c r="O8" s="20">
        <v>1978977</v>
      </c>
      <c r="P8" s="20">
        <v>-2347921</v>
      </c>
      <c r="Q8" s="20">
        <v>513204</v>
      </c>
      <c r="R8" s="20">
        <v>144260</v>
      </c>
      <c r="S8" s="20">
        <v>967891</v>
      </c>
      <c r="T8" s="20">
        <v>2019135</v>
      </c>
      <c r="U8" s="20">
        <v>562628</v>
      </c>
      <c r="V8" s="20">
        <v>3549654</v>
      </c>
      <c r="W8" s="20">
        <v>37589203</v>
      </c>
      <c r="X8" s="20">
        <v>55428818</v>
      </c>
      <c r="Y8" s="20">
        <v>-17839615</v>
      </c>
      <c r="Z8" s="21">
        <v>-32.18</v>
      </c>
      <c r="AA8" s="22">
        <v>55428818</v>
      </c>
    </row>
    <row r="9" spans="1:27" ht="12.75">
      <c r="A9" s="23" t="s">
        <v>36</v>
      </c>
      <c r="B9" s="17"/>
      <c r="C9" s="18">
        <v>39937108</v>
      </c>
      <c r="D9" s="18"/>
      <c r="E9" s="19">
        <v>2331948</v>
      </c>
      <c r="F9" s="20">
        <v>2331948</v>
      </c>
      <c r="G9" s="20">
        <v>2281810</v>
      </c>
      <c r="H9" s="20">
        <v>1946647</v>
      </c>
      <c r="I9" s="20">
        <v>47150908</v>
      </c>
      <c r="J9" s="20">
        <v>51379365</v>
      </c>
      <c r="K9" s="20">
        <v>-1298963</v>
      </c>
      <c r="L9" s="20"/>
      <c r="M9" s="20"/>
      <c r="N9" s="20">
        <v>-1298963</v>
      </c>
      <c r="O9" s="20">
        <v>370587</v>
      </c>
      <c r="P9" s="20">
        <v>910132</v>
      </c>
      <c r="Q9" s="20">
        <v>898392</v>
      </c>
      <c r="R9" s="20">
        <v>2179111</v>
      </c>
      <c r="S9" s="20">
        <v>394833</v>
      </c>
      <c r="T9" s="20">
        <v>545198</v>
      </c>
      <c r="U9" s="20">
        <v>864240</v>
      </c>
      <c r="V9" s="20">
        <v>1804271</v>
      </c>
      <c r="W9" s="20">
        <v>54063784</v>
      </c>
      <c r="X9" s="20">
        <v>2331948</v>
      </c>
      <c r="Y9" s="20">
        <v>51731836</v>
      </c>
      <c r="Z9" s="21">
        <v>2218.4</v>
      </c>
      <c r="AA9" s="22">
        <v>2331948</v>
      </c>
    </row>
    <row r="10" spans="1:27" ht="12.75">
      <c r="A10" s="23" t="s">
        <v>37</v>
      </c>
      <c r="B10" s="17"/>
      <c r="C10" s="18"/>
      <c r="D10" s="18"/>
      <c r="E10" s="19"/>
      <c r="F10" s="20">
        <v>-7074375</v>
      </c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>
        <v>-7074375</v>
      </c>
      <c r="Y10" s="24">
        <v>7074375</v>
      </c>
      <c r="Z10" s="25">
        <v>-100</v>
      </c>
      <c r="AA10" s="26">
        <v>-7074375</v>
      </c>
    </row>
    <row r="11" spans="1:27" ht="12.75">
      <c r="A11" s="23" t="s">
        <v>38</v>
      </c>
      <c r="B11" s="17"/>
      <c r="C11" s="18"/>
      <c r="D11" s="18"/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1"/>
      <c r="AA11" s="22"/>
    </row>
    <row r="12" spans="1:27" ht="12.75">
      <c r="A12" s="27" t="s">
        <v>39</v>
      </c>
      <c r="B12" s="28"/>
      <c r="C12" s="29">
        <f aca="true" t="shared" si="0" ref="C12:Y12">SUM(C6:C11)</f>
        <v>104856791</v>
      </c>
      <c r="D12" s="29">
        <f>SUM(D6:D11)</f>
        <v>0</v>
      </c>
      <c r="E12" s="30">
        <f t="shared" si="0"/>
        <v>65649949</v>
      </c>
      <c r="F12" s="31">
        <f t="shared" si="0"/>
        <v>69447987</v>
      </c>
      <c r="G12" s="31">
        <f t="shared" si="0"/>
        <v>6064512</v>
      </c>
      <c r="H12" s="31">
        <f t="shared" si="0"/>
        <v>-24311782</v>
      </c>
      <c r="I12" s="31">
        <f t="shared" si="0"/>
        <v>95703649</v>
      </c>
      <c r="J12" s="31">
        <f t="shared" si="0"/>
        <v>77456379</v>
      </c>
      <c r="K12" s="31">
        <f t="shared" si="0"/>
        <v>-12640702</v>
      </c>
      <c r="L12" s="31">
        <f t="shared" si="0"/>
        <v>0</v>
      </c>
      <c r="M12" s="31">
        <f t="shared" si="0"/>
        <v>0</v>
      </c>
      <c r="N12" s="31">
        <f t="shared" si="0"/>
        <v>-12640702</v>
      </c>
      <c r="O12" s="31">
        <f t="shared" si="0"/>
        <v>-9172913</v>
      </c>
      <c r="P12" s="31">
        <f t="shared" si="0"/>
        <v>-14839439</v>
      </c>
      <c r="Q12" s="31">
        <f t="shared" si="0"/>
        <v>9410200</v>
      </c>
      <c r="R12" s="31">
        <f t="shared" si="0"/>
        <v>-14602152</v>
      </c>
      <c r="S12" s="31">
        <f t="shared" si="0"/>
        <v>-7150889</v>
      </c>
      <c r="T12" s="31">
        <f t="shared" si="0"/>
        <v>-10037696</v>
      </c>
      <c r="U12" s="31">
        <f t="shared" si="0"/>
        <v>-8064970</v>
      </c>
      <c r="V12" s="31">
        <f t="shared" si="0"/>
        <v>-25253555</v>
      </c>
      <c r="W12" s="31">
        <f t="shared" si="0"/>
        <v>24959970</v>
      </c>
      <c r="X12" s="31">
        <f t="shared" si="0"/>
        <v>69447987</v>
      </c>
      <c r="Y12" s="31">
        <f t="shared" si="0"/>
        <v>-44488017</v>
      </c>
      <c r="Z12" s="32">
        <f>+IF(X12&lt;&gt;0,+(Y12/X12)*100,0)</f>
        <v>-64.05947662673074</v>
      </c>
      <c r="AA12" s="33">
        <f>SUM(AA6:AA11)</f>
        <v>69447987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/>
      <c r="D15" s="18"/>
      <c r="E15" s="19"/>
      <c r="F15" s="20">
        <v>1024835</v>
      </c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>
        <v>1024835</v>
      </c>
      <c r="Y15" s="20">
        <v>-1024835</v>
      </c>
      <c r="Z15" s="21">
        <v>-100</v>
      </c>
      <c r="AA15" s="22">
        <v>1024835</v>
      </c>
    </row>
    <row r="16" spans="1:27" ht="12.7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2.75">
      <c r="A17" s="23" t="s">
        <v>43</v>
      </c>
      <c r="B17" s="17"/>
      <c r="C17" s="18">
        <v>36238000</v>
      </c>
      <c r="D17" s="18"/>
      <c r="E17" s="19">
        <v>36238000</v>
      </c>
      <c r="F17" s="20">
        <v>36189358</v>
      </c>
      <c r="G17" s="20">
        <v>-7370</v>
      </c>
      <c r="H17" s="20">
        <v>-10318</v>
      </c>
      <c r="I17" s="20">
        <v>36212942</v>
      </c>
      <c r="J17" s="20">
        <v>36195254</v>
      </c>
      <c r="K17" s="20">
        <v>-7370</v>
      </c>
      <c r="L17" s="20"/>
      <c r="M17" s="20"/>
      <c r="N17" s="20">
        <v>-7370</v>
      </c>
      <c r="O17" s="20"/>
      <c r="P17" s="20">
        <v>-4422</v>
      </c>
      <c r="Q17" s="20">
        <v>-11792</v>
      </c>
      <c r="R17" s="20">
        <v>-16214</v>
      </c>
      <c r="S17" s="20">
        <v>-5896</v>
      </c>
      <c r="T17" s="20">
        <v>-2948</v>
      </c>
      <c r="U17" s="20">
        <v>-10071</v>
      </c>
      <c r="V17" s="20">
        <v>-18915</v>
      </c>
      <c r="W17" s="20">
        <v>36152755</v>
      </c>
      <c r="X17" s="20">
        <v>36189358</v>
      </c>
      <c r="Y17" s="20">
        <v>-36603</v>
      </c>
      <c r="Z17" s="21">
        <v>-0.1</v>
      </c>
      <c r="AA17" s="22">
        <v>36189358</v>
      </c>
    </row>
    <row r="18" spans="1:27" ht="12.7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>
        <v>364689068</v>
      </c>
      <c r="D19" s="18"/>
      <c r="E19" s="19">
        <v>390959722</v>
      </c>
      <c r="F19" s="20">
        <v>524379940</v>
      </c>
      <c r="G19" s="20">
        <v>-166277</v>
      </c>
      <c r="H19" s="20">
        <v>847406</v>
      </c>
      <c r="I19" s="20">
        <v>366035295</v>
      </c>
      <c r="J19" s="20">
        <v>366716424</v>
      </c>
      <c r="K19" s="20">
        <v>-1049352</v>
      </c>
      <c r="L19" s="20"/>
      <c r="M19" s="20"/>
      <c r="N19" s="20">
        <v>-1049352</v>
      </c>
      <c r="O19" s="20">
        <v>-2357220</v>
      </c>
      <c r="P19" s="20">
        <v>2154838</v>
      </c>
      <c r="Q19" s="20">
        <v>-1619175</v>
      </c>
      <c r="R19" s="20">
        <v>-1821557</v>
      </c>
      <c r="S19" s="20">
        <v>-1488382</v>
      </c>
      <c r="T19" s="20">
        <v>-1056545</v>
      </c>
      <c r="U19" s="20">
        <v>3215648</v>
      </c>
      <c r="V19" s="20">
        <v>670721</v>
      </c>
      <c r="W19" s="20">
        <v>364516236</v>
      </c>
      <c r="X19" s="20">
        <v>524379940</v>
      </c>
      <c r="Y19" s="20">
        <v>-159863704</v>
      </c>
      <c r="Z19" s="21">
        <v>-30.49</v>
      </c>
      <c r="AA19" s="22">
        <v>524379940</v>
      </c>
    </row>
    <row r="20" spans="1:27" ht="12.75">
      <c r="A20" s="23"/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46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2.75">
      <c r="A22" s="23" t="s">
        <v>47</v>
      </c>
      <c r="B22" s="17"/>
      <c r="C22" s="18">
        <v>119908</v>
      </c>
      <c r="D22" s="18"/>
      <c r="E22" s="19">
        <v>84556</v>
      </c>
      <c r="F22" s="20">
        <v>1084556</v>
      </c>
      <c r="G22" s="20">
        <v>-4396</v>
      </c>
      <c r="H22" s="20">
        <v>-4814</v>
      </c>
      <c r="I22" s="20">
        <v>105884</v>
      </c>
      <c r="J22" s="20">
        <v>96674</v>
      </c>
      <c r="K22" s="20">
        <v>-4814</v>
      </c>
      <c r="L22" s="20"/>
      <c r="M22" s="20"/>
      <c r="N22" s="20">
        <v>-4814</v>
      </c>
      <c r="O22" s="20">
        <v>-4924</v>
      </c>
      <c r="P22" s="20"/>
      <c r="Q22" s="20">
        <v>-4461</v>
      </c>
      <c r="R22" s="20">
        <v>-9385</v>
      </c>
      <c r="S22" s="20">
        <v>-5127</v>
      </c>
      <c r="T22" s="20">
        <v>-4888</v>
      </c>
      <c r="U22" s="20">
        <v>-4888</v>
      </c>
      <c r="V22" s="20">
        <v>-14903</v>
      </c>
      <c r="W22" s="20">
        <v>67572</v>
      </c>
      <c r="X22" s="20">
        <v>1084556</v>
      </c>
      <c r="Y22" s="20">
        <v>-1016984</v>
      </c>
      <c r="Z22" s="21">
        <v>-93.77</v>
      </c>
      <c r="AA22" s="22">
        <v>1084556</v>
      </c>
    </row>
    <row r="23" spans="1:27" ht="12.75">
      <c r="A23" s="23" t="s">
        <v>48</v>
      </c>
      <c r="B23" s="17"/>
      <c r="C23" s="18">
        <v>1024835</v>
      </c>
      <c r="D23" s="18"/>
      <c r="E23" s="19">
        <v>24248114</v>
      </c>
      <c r="F23" s="20"/>
      <c r="G23" s="24"/>
      <c r="H23" s="24"/>
      <c r="I23" s="24">
        <v>1024835</v>
      </c>
      <c r="J23" s="20">
        <v>1024835</v>
      </c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>
        <v>1024835</v>
      </c>
      <c r="X23" s="20"/>
      <c r="Y23" s="24">
        <v>1024835</v>
      </c>
      <c r="Z23" s="25"/>
      <c r="AA23" s="26"/>
    </row>
    <row r="24" spans="1:27" ht="12.75">
      <c r="A24" s="27" t="s">
        <v>49</v>
      </c>
      <c r="B24" s="35"/>
      <c r="C24" s="29">
        <f aca="true" t="shared" si="1" ref="C24:Y24">SUM(C15:C23)</f>
        <v>402071811</v>
      </c>
      <c r="D24" s="29">
        <f>SUM(D15:D23)</f>
        <v>0</v>
      </c>
      <c r="E24" s="36">
        <f t="shared" si="1"/>
        <v>451530392</v>
      </c>
      <c r="F24" s="37">
        <f t="shared" si="1"/>
        <v>562678689</v>
      </c>
      <c r="G24" s="37">
        <f t="shared" si="1"/>
        <v>-178043</v>
      </c>
      <c r="H24" s="37">
        <f t="shared" si="1"/>
        <v>832274</v>
      </c>
      <c r="I24" s="37">
        <f t="shared" si="1"/>
        <v>403378956</v>
      </c>
      <c r="J24" s="37">
        <f t="shared" si="1"/>
        <v>404033187</v>
      </c>
      <c r="K24" s="37">
        <f t="shared" si="1"/>
        <v>-1061536</v>
      </c>
      <c r="L24" s="37">
        <f t="shared" si="1"/>
        <v>0</v>
      </c>
      <c r="M24" s="37">
        <f t="shared" si="1"/>
        <v>0</v>
      </c>
      <c r="N24" s="37">
        <f t="shared" si="1"/>
        <v>-1061536</v>
      </c>
      <c r="O24" s="37">
        <f t="shared" si="1"/>
        <v>-2362144</v>
      </c>
      <c r="P24" s="37">
        <f t="shared" si="1"/>
        <v>2150416</v>
      </c>
      <c r="Q24" s="37">
        <f t="shared" si="1"/>
        <v>-1635428</v>
      </c>
      <c r="R24" s="37">
        <f t="shared" si="1"/>
        <v>-1847156</v>
      </c>
      <c r="S24" s="37">
        <f t="shared" si="1"/>
        <v>-1499405</v>
      </c>
      <c r="T24" s="37">
        <f t="shared" si="1"/>
        <v>-1064381</v>
      </c>
      <c r="U24" s="37">
        <f t="shared" si="1"/>
        <v>3200689</v>
      </c>
      <c r="V24" s="37">
        <f t="shared" si="1"/>
        <v>636903</v>
      </c>
      <c r="W24" s="37">
        <f t="shared" si="1"/>
        <v>401761398</v>
      </c>
      <c r="X24" s="37">
        <f t="shared" si="1"/>
        <v>562678689</v>
      </c>
      <c r="Y24" s="37">
        <f t="shared" si="1"/>
        <v>-160917291</v>
      </c>
      <c r="Z24" s="38">
        <f>+IF(X24&lt;&gt;0,+(Y24/X24)*100,0)</f>
        <v>-28.59843355467831</v>
      </c>
      <c r="AA24" s="39">
        <f>SUM(AA15:AA23)</f>
        <v>562678689</v>
      </c>
    </row>
    <row r="25" spans="1:27" ht="12.75">
      <c r="A25" s="27" t="s">
        <v>50</v>
      </c>
      <c r="B25" s="28"/>
      <c r="C25" s="29">
        <f aca="true" t="shared" si="2" ref="C25:Y25">+C12+C24</f>
        <v>506928602</v>
      </c>
      <c r="D25" s="29">
        <f>+D12+D24</f>
        <v>0</v>
      </c>
      <c r="E25" s="30">
        <f t="shared" si="2"/>
        <v>517180341</v>
      </c>
      <c r="F25" s="31">
        <f t="shared" si="2"/>
        <v>632126676</v>
      </c>
      <c r="G25" s="31">
        <f t="shared" si="2"/>
        <v>5886469</v>
      </c>
      <c r="H25" s="31">
        <f t="shared" si="2"/>
        <v>-23479508</v>
      </c>
      <c r="I25" s="31">
        <f t="shared" si="2"/>
        <v>499082605</v>
      </c>
      <c r="J25" s="31">
        <f t="shared" si="2"/>
        <v>481489566</v>
      </c>
      <c r="K25" s="31">
        <f t="shared" si="2"/>
        <v>-13702238</v>
      </c>
      <c r="L25" s="31">
        <f t="shared" si="2"/>
        <v>0</v>
      </c>
      <c r="M25" s="31">
        <f t="shared" si="2"/>
        <v>0</v>
      </c>
      <c r="N25" s="31">
        <f t="shared" si="2"/>
        <v>-13702238</v>
      </c>
      <c r="O25" s="31">
        <f t="shared" si="2"/>
        <v>-11535057</v>
      </c>
      <c r="P25" s="31">
        <f t="shared" si="2"/>
        <v>-12689023</v>
      </c>
      <c r="Q25" s="31">
        <f t="shared" si="2"/>
        <v>7774772</v>
      </c>
      <c r="R25" s="31">
        <f t="shared" si="2"/>
        <v>-16449308</v>
      </c>
      <c r="S25" s="31">
        <f t="shared" si="2"/>
        <v>-8650294</v>
      </c>
      <c r="T25" s="31">
        <f t="shared" si="2"/>
        <v>-11102077</v>
      </c>
      <c r="U25" s="31">
        <f t="shared" si="2"/>
        <v>-4864281</v>
      </c>
      <c r="V25" s="31">
        <f t="shared" si="2"/>
        <v>-24616652</v>
      </c>
      <c r="W25" s="31">
        <f t="shared" si="2"/>
        <v>426721368</v>
      </c>
      <c r="X25" s="31">
        <f t="shared" si="2"/>
        <v>632126676</v>
      </c>
      <c r="Y25" s="31">
        <f t="shared" si="2"/>
        <v>-205405308</v>
      </c>
      <c r="Z25" s="32">
        <f>+IF(X25&lt;&gt;0,+(Y25/X25)*100,0)</f>
        <v>-32.49432681749378</v>
      </c>
      <c r="AA25" s="33">
        <f>+AA12+AA24</f>
        <v>632126676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51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52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53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54</v>
      </c>
      <c r="B30" s="17"/>
      <c r="C30" s="18">
        <v>677127</v>
      </c>
      <c r="D30" s="18"/>
      <c r="E30" s="19"/>
      <c r="F30" s="20"/>
      <c r="G30" s="20">
        <v>-67448</v>
      </c>
      <c r="H30" s="20">
        <v>-2120520</v>
      </c>
      <c r="I30" s="20">
        <v>-2020661</v>
      </c>
      <c r="J30" s="20">
        <v>-4208629</v>
      </c>
      <c r="K30" s="20">
        <v>-956333</v>
      </c>
      <c r="L30" s="20"/>
      <c r="M30" s="20"/>
      <c r="N30" s="20">
        <v>-956333</v>
      </c>
      <c r="O30" s="20">
        <v>-106941</v>
      </c>
      <c r="P30" s="20">
        <v>-105589</v>
      </c>
      <c r="Q30" s="20">
        <v>-200215</v>
      </c>
      <c r="R30" s="20">
        <v>-412745</v>
      </c>
      <c r="S30" s="20"/>
      <c r="T30" s="20">
        <v>637125</v>
      </c>
      <c r="U30" s="20">
        <v>989910</v>
      </c>
      <c r="V30" s="20">
        <v>1627035</v>
      </c>
      <c r="W30" s="20">
        <v>-3950672</v>
      </c>
      <c r="X30" s="20"/>
      <c r="Y30" s="20">
        <v>-3950672</v>
      </c>
      <c r="Z30" s="21"/>
      <c r="AA30" s="22"/>
    </row>
    <row r="31" spans="1:27" ht="12.75">
      <c r="A31" s="23" t="s">
        <v>55</v>
      </c>
      <c r="B31" s="17"/>
      <c r="C31" s="18">
        <v>64845</v>
      </c>
      <c r="D31" s="18"/>
      <c r="E31" s="19"/>
      <c r="F31" s="20">
        <v>243181</v>
      </c>
      <c r="G31" s="20">
        <v>-12818</v>
      </c>
      <c r="H31" s="20">
        <v>-13274</v>
      </c>
      <c r="I31" s="20">
        <v>834088</v>
      </c>
      <c r="J31" s="20">
        <v>807996</v>
      </c>
      <c r="K31" s="20">
        <v>3614722</v>
      </c>
      <c r="L31" s="20"/>
      <c r="M31" s="20"/>
      <c r="N31" s="20">
        <v>3614722</v>
      </c>
      <c r="O31" s="20">
        <v>-9329</v>
      </c>
      <c r="P31" s="20">
        <v>-193173</v>
      </c>
      <c r="Q31" s="20">
        <v>-10027</v>
      </c>
      <c r="R31" s="20">
        <v>-212529</v>
      </c>
      <c r="S31" s="20">
        <v>-198210</v>
      </c>
      <c r="T31" s="20">
        <v>-21052</v>
      </c>
      <c r="U31" s="20">
        <v>-21052</v>
      </c>
      <c r="V31" s="20">
        <v>-240314</v>
      </c>
      <c r="W31" s="20">
        <v>3969875</v>
      </c>
      <c r="X31" s="20">
        <v>243181</v>
      </c>
      <c r="Y31" s="20">
        <v>3726694</v>
      </c>
      <c r="Z31" s="21">
        <v>1532.48</v>
      </c>
      <c r="AA31" s="22">
        <v>243181</v>
      </c>
    </row>
    <row r="32" spans="1:27" ht="12.75">
      <c r="A32" s="23" t="s">
        <v>56</v>
      </c>
      <c r="B32" s="17"/>
      <c r="C32" s="18">
        <v>102113860</v>
      </c>
      <c r="D32" s="18"/>
      <c r="E32" s="19">
        <v>5297313</v>
      </c>
      <c r="F32" s="20">
        <v>10054132</v>
      </c>
      <c r="G32" s="20">
        <v>-48395494</v>
      </c>
      <c r="H32" s="20">
        <v>-13746805</v>
      </c>
      <c r="I32" s="20">
        <v>46833348</v>
      </c>
      <c r="J32" s="20">
        <v>-15308951</v>
      </c>
      <c r="K32" s="20">
        <v>-5400685</v>
      </c>
      <c r="L32" s="20"/>
      <c r="M32" s="20"/>
      <c r="N32" s="20">
        <v>-5400685</v>
      </c>
      <c r="O32" s="20">
        <v>-14527717</v>
      </c>
      <c r="P32" s="20">
        <v>-13371961</v>
      </c>
      <c r="Q32" s="20">
        <v>-43447808</v>
      </c>
      <c r="R32" s="20">
        <v>-71347486</v>
      </c>
      <c r="S32" s="20">
        <v>-8746593</v>
      </c>
      <c r="T32" s="20">
        <v>-2218103</v>
      </c>
      <c r="U32" s="20">
        <v>7565739</v>
      </c>
      <c r="V32" s="20">
        <v>-3398957</v>
      </c>
      <c r="W32" s="20">
        <v>-95456079</v>
      </c>
      <c r="X32" s="20">
        <v>10054132</v>
      </c>
      <c r="Y32" s="20">
        <v>-105510211</v>
      </c>
      <c r="Z32" s="21">
        <v>-1049.42</v>
      </c>
      <c r="AA32" s="22">
        <v>10054132</v>
      </c>
    </row>
    <row r="33" spans="1:27" ht="12.75">
      <c r="A33" s="23" t="s">
        <v>57</v>
      </c>
      <c r="B33" s="17"/>
      <c r="C33" s="18">
        <v>27041620</v>
      </c>
      <c r="D33" s="18"/>
      <c r="E33" s="19">
        <v>500000</v>
      </c>
      <c r="F33" s="20">
        <v>500000</v>
      </c>
      <c r="G33" s="20">
        <v>173665</v>
      </c>
      <c r="H33" s="20">
        <v>163176</v>
      </c>
      <c r="I33" s="20">
        <v>27574056</v>
      </c>
      <c r="J33" s="20">
        <v>27910897</v>
      </c>
      <c r="K33" s="20">
        <v>167920</v>
      </c>
      <c r="L33" s="20"/>
      <c r="M33" s="20"/>
      <c r="N33" s="20">
        <v>167920</v>
      </c>
      <c r="O33" s="20">
        <v>-66059</v>
      </c>
      <c r="P33" s="20">
        <v>-64307</v>
      </c>
      <c r="Q33" s="20">
        <v>-1472285</v>
      </c>
      <c r="R33" s="20">
        <v>-1602651</v>
      </c>
      <c r="S33" s="20">
        <v>169264</v>
      </c>
      <c r="T33" s="20">
        <v>-58457</v>
      </c>
      <c r="U33" s="20">
        <v>172454</v>
      </c>
      <c r="V33" s="20">
        <v>283261</v>
      </c>
      <c r="W33" s="20">
        <v>26759427</v>
      </c>
      <c r="X33" s="20">
        <v>500000</v>
      </c>
      <c r="Y33" s="20">
        <v>26259427</v>
      </c>
      <c r="Z33" s="21">
        <v>5251.89</v>
      </c>
      <c r="AA33" s="22">
        <v>500000</v>
      </c>
    </row>
    <row r="34" spans="1:27" ht="12.75">
      <c r="A34" s="27" t="s">
        <v>58</v>
      </c>
      <c r="B34" s="28"/>
      <c r="C34" s="29">
        <f aca="true" t="shared" si="3" ref="C34:Y34">SUM(C29:C33)</f>
        <v>129897452</v>
      </c>
      <c r="D34" s="29">
        <f>SUM(D29:D33)</f>
        <v>0</v>
      </c>
      <c r="E34" s="30">
        <f t="shared" si="3"/>
        <v>5797313</v>
      </c>
      <c r="F34" s="31">
        <f t="shared" si="3"/>
        <v>10797313</v>
      </c>
      <c r="G34" s="31">
        <f t="shared" si="3"/>
        <v>-48302095</v>
      </c>
      <c r="H34" s="31">
        <f t="shared" si="3"/>
        <v>-15717423</v>
      </c>
      <c r="I34" s="31">
        <f t="shared" si="3"/>
        <v>73220831</v>
      </c>
      <c r="J34" s="31">
        <f t="shared" si="3"/>
        <v>9201313</v>
      </c>
      <c r="K34" s="31">
        <f t="shared" si="3"/>
        <v>-2574376</v>
      </c>
      <c r="L34" s="31">
        <f t="shared" si="3"/>
        <v>0</v>
      </c>
      <c r="M34" s="31">
        <f t="shared" si="3"/>
        <v>0</v>
      </c>
      <c r="N34" s="31">
        <f t="shared" si="3"/>
        <v>-2574376</v>
      </c>
      <c r="O34" s="31">
        <f t="shared" si="3"/>
        <v>-14710046</v>
      </c>
      <c r="P34" s="31">
        <f t="shared" si="3"/>
        <v>-13735030</v>
      </c>
      <c r="Q34" s="31">
        <f t="shared" si="3"/>
        <v>-45130335</v>
      </c>
      <c r="R34" s="31">
        <f t="shared" si="3"/>
        <v>-73575411</v>
      </c>
      <c r="S34" s="31">
        <f t="shared" si="3"/>
        <v>-8775539</v>
      </c>
      <c r="T34" s="31">
        <f t="shared" si="3"/>
        <v>-1660487</v>
      </c>
      <c r="U34" s="31">
        <f t="shared" si="3"/>
        <v>8707051</v>
      </c>
      <c r="V34" s="31">
        <f t="shared" si="3"/>
        <v>-1728975</v>
      </c>
      <c r="W34" s="31">
        <f t="shared" si="3"/>
        <v>-68677449</v>
      </c>
      <c r="X34" s="31">
        <f t="shared" si="3"/>
        <v>10797313</v>
      </c>
      <c r="Y34" s="31">
        <f t="shared" si="3"/>
        <v>-79474762</v>
      </c>
      <c r="Z34" s="32">
        <f>+IF(X34&lt;&gt;0,+(Y34/X34)*100,0)</f>
        <v>-736.0605550658761</v>
      </c>
      <c r="AA34" s="33">
        <f>SUM(AA29:AA33)</f>
        <v>10797313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59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60</v>
      </c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2.75">
      <c r="A38" s="23" t="s">
        <v>57</v>
      </c>
      <c r="B38" s="17"/>
      <c r="C38" s="18"/>
      <c r="D38" s="18"/>
      <c r="E38" s="19">
        <v>27178334</v>
      </c>
      <c r="F38" s="20">
        <v>32920861</v>
      </c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>
        <v>32920861</v>
      </c>
      <c r="Y38" s="20">
        <v>-32920861</v>
      </c>
      <c r="Z38" s="21">
        <v>-100</v>
      </c>
      <c r="AA38" s="22">
        <v>32920861</v>
      </c>
    </row>
    <row r="39" spans="1:27" ht="12.75">
      <c r="A39" s="27" t="s">
        <v>61</v>
      </c>
      <c r="B39" s="35"/>
      <c r="C39" s="29">
        <f aca="true" t="shared" si="4" ref="C39:Y39">SUM(C37:C38)</f>
        <v>0</v>
      </c>
      <c r="D39" s="29">
        <f>SUM(D37:D38)</f>
        <v>0</v>
      </c>
      <c r="E39" s="36">
        <f t="shared" si="4"/>
        <v>27178334</v>
      </c>
      <c r="F39" s="37">
        <f t="shared" si="4"/>
        <v>32920861</v>
      </c>
      <c r="G39" s="37">
        <f t="shared" si="4"/>
        <v>0</v>
      </c>
      <c r="H39" s="37">
        <f t="shared" si="4"/>
        <v>0</v>
      </c>
      <c r="I39" s="37">
        <f t="shared" si="4"/>
        <v>0</v>
      </c>
      <c r="J39" s="37">
        <f t="shared" si="4"/>
        <v>0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0</v>
      </c>
      <c r="X39" s="37">
        <f t="shared" si="4"/>
        <v>32920861</v>
      </c>
      <c r="Y39" s="37">
        <f t="shared" si="4"/>
        <v>-32920861</v>
      </c>
      <c r="Z39" s="38">
        <f>+IF(X39&lt;&gt;0,+(Y39/X39)*100,0)</f>
        <v>-100</v>
      </c>
      <c r="AA39" s="39">
        <f>SUM(AA37:AA38)</f>
        <v>32920861</v>
      </c>
    </row>
    <row r="40" spans="1:27" ht="12.75">
      <c r="A40" s="27" t="s">
        <v>62</v>
      </c>
      <c r="B40" s="28"/>
      <c r="C40" s="29">
        <f aca="true" t="shared" si="5" ref="C40:Y40">+C34+C39</f>
        <v>129897452</v>
      </c>
      <c r="D40" s="29">
        <f>+D34+D39</f>
        <v>0</v>
      </c>
      <c r="E40" s="30">
        <f t="shared" si="5"/>
        <v>32975647</v>
      </c>
      <c r="F40" s="31">
        <f t="shared" si="5"/>
        <v>43718174</v>
      </c>
      <c r="G40" s="31">
        <f t="shared" si="5"/>
        <v>-48302095</v>
      </c>
      <c r="H40" s="31">
        <f t="shared" si="5"/>
        <v>-15717423</v>
      </c>
      <c r="I40" s="31">
        <f t="shared" si="5"/>
        <v>73220831</v>
      </c>
      <c r="J40" s="31">
        <f t="shared" si="5"/>
        <v>9201313</v>
      </c>
      <c r="K40" s="31">
        <f t="shared" si="5"/>
        <v>-2574376</v>
      </c>
      <c r="L40" s="31">
        <f t="shared" si="5"/>
        <v>0</v>
      </c>
      <c r="M40" s="31">
        <f t="shared" si="5"/>
        <v>0</v>
      </c>
      <c r="N40" s="31">
        <f t="shared" si="5"/>
        <v>-2574376</v>
      </c>
      <c r="O40" s="31">
        <f t="shared" si="5"/>
        <v>-14710046</v>
      </c>
      <c r="P40" s="31">
        <f t="shared" si="5"/>
        <v>-13735030</v>
      </c>
      <c r="Q40" s="31">
        <f t="shared" si="5"/>
        <v>-45130335</v>
      </c>
      <c r="R40" s="31">
        <f t="shared" si="5"/>
        <v>-73575411</v>
      </c>
      <c r="S40" s="31">
        <f t="shared" si="5"/>
        <v>-8775539</v>
      </c>
      <c r="T40" s="31">
        <f t="shared" si="5"/>
        <v>-1660487</v>
      </c>
      <c r="U40" s="31">
        <f t="shared" si="5"/>
        <v>8707051</v>
      </c>
      <c r="V40" s="31">
        <f t="shared" si="5"/>
        <v>-1728975</v>
      </c>
      <c r="W40" s="31">
        <f t="shared" si="5"/>
        <v>-68677449</v>
      </c>
      <c r="X40" s="31">
        <f t="shared" si="5"/>
        <v>43718174</v>
      </c>
      <c r="Y40" s="31">
        <f t="shared" si="5"/>
        <v>-112395623</v>
      </c>
      <c r="Z40" s="32">
        <f>+IF(X40&lt;&gt;0,+(Y40/X40)*100,0)</f>
        <v>-257.09130257819095</v>
      </c>
      <c r="AA40" s="33">
        <f>+AA34+AA39</f>
        <v>43718174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377031150</v>
      </c>
      <c r="D42" s="43">
        <f>+D25-D40</f>
        <v>0</v>
      </c>
      <c r="E42" s="44">
        <f t="shared" si="6"/>
        <v>484204694</v>
      </c>
      <c r="F42" s="45">
        <f t="shared" si="6"/>
        <v>588408502</v>
      </c>
      <c r="G42" s="45">
        <f t="shared" si="6"/>
        <v>54188564</v>
      </c>
      <c r="H42" s="45">
        <f t="shared" si="6"/>
        <v>-7762085</v>
      </c>
      <c r="I42" s="45">
        <f t="shared" si="6"/>
        <v>425861774</v>
      </c>
      <c r="J42" s="45">
        <f t="shared" si="6"/>
        <v>472288253</v>
      </c>
      <c r="K42" s="45">
        <f t="shared" si="6"/>
        <v>-11127862</v>
      </c>
      <c r="L42" s="45">
        <f t="shared" si="6"/>
        <v>0</v>
      </c>
      <c r="M42" s="45">
        <f t="shared" si="6"/>
        <v>0</v>
      </c>
      <c r="N42" s="45">
        <f t="shared" si="6"/>
        <v>-11127862</v>
      </c>
      <c r="O42" s="45">
        <f t="shared" si="6"/>
        <v>3174989</v>
      </c>
      <c r="P42" s="45">
        <f t="shared" si="6"/>
        <v>1046007</v>
      </c>
      <c r="Q42" s="45">
        <f t="shared" si="6"/>
        <v>52905107</v>
      </c>
      <c r="R42" s="45">
        <f t="shared" si="6"/>
        <v>57126103</v>
      </c>
      <c r="S42" s="45">
        <f t="shared" si="6"/>
        <v>125245</v>
      </c>
      <c r="T42" s="45">
        <f t="shared" si="6"/>
        <v>-9441590</v>
      </c>
      <c r="U42" s="45">
        <f t="shared" si="6"/>
        <v>-13571332</v>
      </c>
      <c r="V42" s="45">
        <f t="shared" si="6"/>
        <v>-22887677</v>
      </c>
      <c r="W42" s="45">
        <f t="shared" si="6"/>
        <v>495398817</v>
      </c>
      <c r="X42" s="45">
        <f t="shared" si="6"/>
        <v>588408502</v>
      </c>
      <c r="Y42" s="45">
        <f t="shared" si="6"/>
        <v>-93009685</v>
      </c>
      <c r="Z42" s="46">
        <f>+IF(X42&lt;&gt;0,+(Y42/X42)*100,0)</f>
        <v>-15.806992027453742</v>
      </c>
      <c r="AA42" s="47">
        <f>+AA25-AA40</f>
        <v>588408502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376083200</v>
      </c>
      <c r="D45" s="18"/>
      <c r="E45" s="19">
        <v>429318215</v>
      </c>
      <c r="F45" s="20">
        <v>545876975</v>
      </c>
      <c r="G45" s="20"/>
      <c r="H45" s="20"/>
      <c r="I45" s="20">
        <v>373676874</v>
      </c>
      <c r="J45" s="20">
        <v>373676874</v>
      </c>
      <c r="K45" s="20"/>
      <c r="L45" s="20"/>
      <c r="M45" s="20"/>
      <c r="N45" s="20"/>
      <c r="O45" s="20"/>
      <c r="P45" s="20"/>
      <c r="Q45" s="20"/>
      <c r="R45" s="20"/>
      <c r="S45" s="20">
        <v>4</v>
      </c>
      <c r="T45" s="20">
        <v>2</v>
      </c>
      <c r="U45" s="20">
        <v>8</v>
      </c>
      <c r="V45" s="20">
        <v>14</v>
      </c>
      <c r="W45" s="20">
        <v>373676888</v>
      </c>
      <c r="X45" s="20">
        <v>545876975</v>
      </c>
      <c r="Y45" s="20">
        <v>-172200087</v>
      </c>
      <c r="Z45" s="48">
        <v>-31.55</v>
      </c>
      <c r="AA45" s="22">
        <v>545876975</v>
      </c>
    </row>
    <row r="46" spans="1:27" ht="12.75">
      <c r="A46" s="23" t="s">
        <v>67</v>
      </c>
      <c r="B46" s="17"/>
      <c r="C46" s="18">
        <v>2378566</v>
      </c>
      <c r="D46" s="18"/>
      <c r="E46" s="19"/>
      <c r="F46" s="20"/>
      <c r="G46" s="20"/>
      <c r="H46" s="20"/>
      <c r="I46" s="20">
        <v>2378566</v>
      </c>
      <c r="J46" s="20">
        <v>2378566</v>
      </c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>
        <v>2378566</v>
      </c>
      <c r="X46" s="20"/>
      <c r="Y46" s="20">
        <v>2378566</v>
      </c>
      <c r="Z46" s="48"/>
      <c r="AA46" s="22"/>
    </row>
    <row r="47" spans="1:27" ht="12.75">
      <c r="A47" s="23"/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68</v>
      </c>
      <c r="B48" s="50" t="s">
        <v>64</v>
      </c>
      <c r="C48" s="51">
        <f aca="true" t="shared" si="7" ref="C48:Y48">SUM(C45:C47)</f>
        <v>378461766</v>
      </c>
      <c r="D48" s="51">
        <f>SUM(D45:D47)</f>
        <v>0</v>
      </c>
      <c r="E48" s="52">
        <f t="shared" si="7"/>
        <v>429318215</v>
      </c>
      <c r="F48" s="53">
        <f t="shared" si="7"/>
        <v>545876975</v>
      </c>
      <c r="G48" s="53">
        <f t="shared" si="7"/>
        <v>0</v>
      </c>
      <c r="H48" s="53">
        <f t="shared" si="7"/>
        <v>0</v>
      </c>
      <c r="I48" s="53">
        <f t="shared" si="7"/>
        <v>376055440</v>
      </c>
      <c r="J48" s="53">
        <f t="shared" si="7"/>
        <v>376055440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4</v>
      </c>
      <c r="T48" s="53">
        <f t="shared" si="7"/>
        <v>2</v>
      </c>
      <c r="U48" s="53">
        <f t="shared" si="7"/>
        <v>8</v>
      </c>
      <c r="V48" s="53">
        <f t="shared" si="7"/>
        <v>14</v>
      </c>
      <c r="W48" s="53">
        <f t="shared" si="7"/>
        <v>376055454</v>
      </c>
      <c r="X48" s="53">
        <f t="shared" si="7"/>
        <v>545876975</v>
      </c>
      <c r="Y48" s="53">
        <f t="shared" si="7"/>
        <v>-169821521</v>
      </c>
      <c r="Z48" s="54">
        <f>+IF(X48&lt;&gt;0,+(Y48/X48)*100,0)</f>
        <v>-31.109852361880623</v>
      </c>
      <c r="AA48" s="55">
        <f>SUM(AA45:AA47)</f>
        <v>545876975</v>
      </c>
    </row>
    <row r="49" spans="1:27" ht="12.75">
      <c r="A49" s="56" t="s">
        <v>123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124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125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7" t="s">
        <v>104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126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5496150</v>
      </c>
      <c r="D6" s="18"/>
      <c r="E6" s="19">
        <v>7029890</v>
      </c>
      <c r="F6" s="20">
        <v>6845890</v>
      </c>
      <c r="G6" s="20">
        <v>45402422</v>
      </c>
      <c r="H6" s="20">
        <v>-20286549</v>
      </c>
      <c r="I6" s="20">
        <v>-10554593</v>
      </c>
      <c r="J6" s="20">
        <v>14561280</v>
      </c>
      <c r="K6" s="20">
        <v>-8970304</v>
      </c>
      <c r="L6" s="20">
        <v>2060115</v>
      </c>
      <c r="M6" s="20">
        <v>46639016</v>
      </c>
      <c r="N6" s="20">
        <v>39728827</v>
      </c>
      <c r="O6" s="20">
        <v>-4059007</v>
      </c>
      <c r="P6" s="20">
        <v>-3568429</v>
      </c>
      <c r="Q6" s="20">
        <v>-23528894</v>
      </c>
      <c r="R6" s="20">
        <v>-31156330</v>
      </c>
      <c r="S6" s="20">
        <v>-10954700</v>
      </c>
      <c r="T6" s="20">
        <v>-13006094</v>
      </c>
      <c r="U6" s="20">
        <v>-10773035</v>
      </c>
      <c r="V6" s="20">
        <v>-34733829</v>
      </c>
      <c r="W6" s="20">
        <v>-11600052</v>
      </c>
      <c r="X6" s="20">
        <v>6845890</v>
      </c>
      <c r="Y6" s="20">
        <v>-18445942</v>
      </c>
      <c r="Z6" s="21">
        <v>-269.45</v>
      </c>
      <c r="AA6" s="22">
        <v>6845890</v>
      </c>
    </row>
    <row r="7" spans="1:27" ht="12.75">
      <c r="A7" s="23" t="s">
        <v>34</v>
      </c>
      <c r="B7" s="17"/>
      <c r="C7" s="18"/>
      <c r="D7" s="18"/>
      <c r="E7" s="19">
        <v>900000</v>
      </c>
      <c r="F7" s="20">
        <v>900000</v>
      </c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>
        <v>900000</v>
      </c>
      <c r="Y7" s="20">
        <v>-900000</v>
      </c>
      <c r="Z7" s="21">
        <v>-100</v>
      </c>
      <c r="AA7" s="22">
        <v>900000</v>
      </c>
    </row>
    <row r="8" spans="1:27" ht="12.75">
      <c r="A8" s="23" t="s">
        <v>35</v>
      </c>
      <c r="B8" s="17"/>
      <c r="C8" s="18">
        <v>41997005</v>
      </c>
      <c r="D8" s="18"/>
      <c r="E8" s="19">
        <v>31238292</v>
      </c>
      <c r="F8" s="20">
        <v>31151292</v>
      </c>
      <c r="G8" s="20">
        <v>8901278</v>
      </c>
      <c r="H8" s="20">
        <v>63363</v>
      </c>
      <c r="I8" s="20">
        <v>-30624</v>
      </c>
      <c r="J8" s="20">
        <v>8934017</v>
      </c>
      <c r="K8" s="20">
        <v>-2693139</v>
      </c>
      <c r="L8" s="20">
        <v>-522810</v>
      </c>
      <c r="M8" s="20">
        <v>564616</v>
      </c>
      <c r="N8" s="20">
        <v>-2651333</v>
      </c>
      <c r="O8" s="20">
        <v>232763</v>
      </c>
      <c r="P8" s="20">
        <v>242750</v>
      </c>
      <c r="Q8" s="20">
        <v>-844745</v>
      </c>
      <c r="R8" s="20">
        <v>-369232</v>
      </c>
      <c r="S8" s="20">
        <v>765004</v>
      </c>
      <c r="T8" s="20">
        <v>846451</v>
      </c>
      <c r="U8" s="20">
        <v>15278</v>
      </c>
      <c r="V8" s="20">
        <v>1626733</v>
      </c>
      <c r="W8" s="20">
        <v>7540185</v>
      </c>
      <c r="X8" s="20">
        <v>31151292</v>
      </c>
      <c r="Y8" s="20">
        <v>-23611107</v>
      </c>
      <c r="Z8" s="21">
        <v>-75.79</v>
      </c>
      <c r="AA8" s="22">
        <v>31151292</v>
      </c>
    </row>
    <row r="9" spans="1:27" ht="12.75">
      <c r="A9" s="23" t="s">
        <v>36</v>
      </c>
      <c r="B9" s="17"/>
      <c r="C9" s="18">
        <v>19321323</v>
      </c>
      <c r="D9" s="18"/>
      <c r="E9" s="19">
        <v>433722</v>
      </c>
      <c r="F9" s="20">
        <v>433722</v>
      </c>
      <c r="G9" s="20">
        <v>214511</v>
      </c>
      <c r="H9" s="20">
        <v>-257136</v>
      </c>
      <c r="I9" s="20">
        <v>-34227</v>
      </c>
      <c r="J9" s="20">
        <v>-76852</v>
      </c>
      <c r="K9" s="20">
        <v>179392</v>
      </c>
      <c r="L9" s="20">
        <v>521738</v>
      </c>
      <c r="M9" s="20">
        <v>-123066</v>
      </c>
      <c r="N9" s="20">
        <v>578064</v>
      </c>
      <c r="O9" s="20">
        <v>-1420743</v>
      </c>
      <c r="P9" s="20">
        <v>145191</v>
      </c>
      <c r="Q9" s="20">
        <v>271934</v>
      </c>
      <c r="R9" s="20">
        <v>-1003618</v>
      </c>
      <c r="S9" s="20">
        <v>-671848</v>
      </c>
      <c r="T9" s="20">
        <v>93070</v>
      </c>
      <c r="U9" s="20">
        <v>-296155</v>
      </c>
      <c r="V9" s="20">
        <v>-874933</v>
      </c>
      <c r="W9" s="20">
        <v>-1377339</v>
      </c>
      <c r="X9" s="20">
        <v>433722</v>
      </c>
      <c r="Y9" s="20">
        <v>-1811061</v>
      </c>
      <c r="Z9" s="21">
        <v>-417.56</v>
      </c>
      <c r="AA9" s="22">
        <v>433722</v>
      </c>
    </row>
    <row r="10" spans="1:27" ht="12.75">
      <c r="A10" s="23" t="s">
        <v>37</v>
      </c>
      <c r="B10" s="17"/>
      <c r="C10" s="18"/>
      <c r="D10" s="18"/>
      <c r="E10" s="19">
        <v>976685</v>
      </c>
      <c r="F10" s="20">
        <v>976685</v>
      </c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>
        <v>976685</v>
      </c>
      <c r="Y10" s="24">
        <v>-976685</v>
      </c>
      <c r="Z10" s="25">
        <v>-100</v>
      </c>
      <c r="AA10" s="26">
        <v>976685</v>
      </c>
    </row>
    <row r="11" spans="1:27" ht="12.75">
      <c r="A11" s="23" t="s">
        <v>38</v>
      </c>
      <c r="B11" s="17"/>
      <c r="C11" s="18">
        <v>-7748597</v>
      </c>
      <c r="D11" s="18"/>
      <c r="E11" s="19">
        <v>3245</v>
      </c>
      <c r="F11" s="20">
        <v>3245</v>
      </c>
      <c r="G11" s="20"/>
      <c r="H11" s="20"/>
      <c r="I11" s="20"/>
      <c r="J11" s="20"/>
      <c r="K11" s="20"/>
      <c r="L11" s="20">
        <v>-422</v>
      </c>
      <c r="M11" s="20"/>
      <c r="N11" s="20">
        <v>-422</v>
      </c>
      <c r="O11" s="20"/>
      <c r="P11" s="20"/>
      <c r="Q11" s="20"/>
      <c r="R11" s="20"/>
      <c r="S11" s="20">
        <v>-37</v>
      </c>
      <c r="T11" s="20">
        <v>-5294</v>
      </c>
      <c r="U11" s="20"/>
      <c r="V11" s="20">
        <v>-5331</v>
      </c>
      <c r="W11" s="20">
        <v>-5753</v>
      </c>
      <c r="X11" s="20">
        <v>3245</v>
      </c>
      <c r="Y11" s="20">
        <v>-8998</v>
      </c>
      <c r="Z11" s="21">
        <v>-277.29</v>
      </c>
      <c r="AA11" s="22">
        <v>3245</v>
      </c>
    </row>
    <row r="12" spans="1:27" ht="12.75">
      <c r="A12" s="27" t="s">
        <v>39</v>
      </c>
      <c r="B12" s="28"/>
      <c r="C12" s="29">
        <f aca="true" t="shared" si="0" ref="C12:Y12">SUM(C6:C11)</f>
        <v>59065881</v>
      </c>
      <c r="D12" s="29">
        <f>SUM(D6:D11)</f>
        <v>0</v>
      </c>
      <c r="E12" s="30">
        <f t="shared" si="0"/>
        <v>40581834</v>
      </c>
      <c r="F12" s="31">
        <f t="shared" si="0"/>
        <v>40310834</v>
      </c>
      <c r="G12" s="31">
        <f t="shared" si="0"/>
        <v>54518211</v>
      </c>
      <c r="H12" s="31">
        <f t="shared" si="0"/>
        <v>-20480322</v>
      </c>
      <c r="I12" s="31">
        <f t="shared" si="0"/>
        <v>-10619444</v>
      </c>
      <c r="J12" s="31">
        <f t="shared" si="0"/>
        <v>23418445</v>
      </c>
      <c r="K12" s="31">
        <f t="shared" si="0"/>
        <v>-11484051</v>
      </c>
      <c r="L12" s="31">
        <f t="shared" si="0"/>
        <v>2058621</v>
      </c>
      <c r="M12" s="31">
        <f t="shared" si="0"/>
        <v>47080566</v>
      </c>
      <c r="N12" s="31">
        <f t="shared" si="0"/>
        <v>37655136</v>
      </c>
      <c r="O12" s="31">
        <f t="shared" si="0"/>
        <v>-5246987</v>
      </c>
      <c r="P12" s="31">
        <f t="shared" si="0"/>
        <v>-3180488</v>
      </c>
      <c r="Q12" s="31">
        <f t="shared" si="0"/>
        <v>-24101705</v>
      </c>
      <c r="R12" s="31">
        <f t="shared" si="0"/>
        <v>-32529180</v>
      </c>
      <c r="S12" s="31">
        <f t="shared" si="0"/>
        <v>-10861581</v>
      </c>
      <c r="T12" s="31">
        <f t="shared" si="0"/>
        <v>-12071867</v>
      </c>
      <c r="U12" s="31">
        <f t="shared" si="0"/>
        <v>-11053912</v>
      </c>
      <c r="V12" s="31">
        <f t="shared" si="0"/>
        <v>-33987360</v>
      </c>
      <c r="W12" s="31">
        <f t="shared" si="0"/>
        <v>-5442959</v>
      </c>
      <c r="X12" s="31">
        <f t="shared" si="0"/>
        <v>40310834</v>
      </c>
      <c r="Y12" s="31">
        <f t="shared" si="0"/>
        <v>-45753793</v>
      </c>
      <c r="Z12" s="32">
        <f>+IF(X12&lt;&gt;0,+(Y12/X12)*100,0)</f>
        <v>-113.50247181688178</v>
      </c>
      <c r="AA12" s="33">
        <f>SUM(AA6:AA11)</f>
        <v>40310834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>
        <v>-4802159</v>
      </c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2.7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2.75">
      <c r="A17" s="23" t="s">
        <v>43</v>
      </c>
      <c r="B17" s="17"/>
      <c r="C17" s="18">
        <v>960559</v>
      </c>
      <c r="D17" s="18"/>
      <c r="E17" s="19">
        <v>29783894</v>
      </c>
      <c r="F17" s="20">
        <v>29783894</v>
      </c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>
        <v>29783894</v>
      </c>
      <c r="Y17" s="20">
        <v>-29783894</v>
      </c>
      <c r="Z17" s="21">
        <v>-100</v>
      </c>
      <c r="AA17" s="22">
        <v>29783894</v>
      </c>
    </row>
    <row r="18" spans="1:27" ht="12.7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>
        <v>255528986</v>
      </c>
      <c r="D19" s="18"/>
      <c r="E19" s="19">
        <v>318355566</v>
      </c>
      <c r="F19" s="20">
        <v>221756566</v>
      </c>
      <c r="G19" s="20">
        <v>80000</v>
      </c>
      <c r="H19" s="20">
        <v>760909</v>
      </c>
      <c r="I19" s="20">
        <v>1693862</v>
      </c>
      <c r="J19" s="20">
        <v>2534771</v>
      </c>
      <c r="K19" s="20">
        <v>2869227</v>
      </c>
      <c r="L19" s="20">
        <v>1344346</v>
      </c>
      <c r="M19" s="20">
        <v>1328948</v>
      </c>
      <c r="N19" s="20">
        <v>5542521</v>
      </c>
      <c r="O19" s="20"/>
      <c r="P19" s="20">
        <v>2529330</v>
      </c>
      <c r="Q19" s="20">
        <v>610399</v>
      </c>
      <c r="R19" s="20">
        <v>3139729</v>
      </c>
      <c r="S19" s="20">
        <v>-18866963</v>
      </c>
      <c r="T19" s="20">
        <v>162457</v>
      </c>
      <c r="U19" s="20">
        <v>3893017</v>
      </c>
      <c r="V19" s="20">
        <v>-14811489</v>
      </c>
      <c r="W19" s="20">
        <v>-3594468</v>
      </c>
      <c r="X19" s="20">
        <v>221756566</v>
      </c>
      <c r="Y19" s="20">
        <v>-225351034</v>
      </c>
      <c r="Z19" s="21">
        <v>-101.62</v>
      </c>
      <c r="AA19" s="22">
        <v>221756566</v>
      </c>
    </row>
    <row r="20" spans="1:27" ht="12.75">
      <c r="A20" s="23"/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46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2.75">
      <c r="A22" s="23" t="s">
        <v>47</v>
      </c>
      <c r="B22" s="17"/>
      <c r="C22" s="18">
        <v>143054</v>
      </c>
      <c r="D22" s="18"/>
      <c r="E22" s="19">
        <v>757120</v>
      </c>
      <c r="F22" s="20">
        <v>757120</v>
      </c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>
        <v>757120</v>
      </c>
      <c r="Y22" s="20">
        <v>-757120</v>
      </c>
      <c r="Z22" s="21">
        <v>-100</v>
      </c>
      <c r="AA22" s="22">
        <v>757120</v>
      </c>
    </row>
    <row r="23" spans="1:27" ht="12.75">
      <c r="A23" s="23" t="s">
        <v>48</v>
      </c>
      <c r="B23" s="17"/>
      <c r="C23" s="18">
        <v>261</v>
      </c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2.75">
      <c r="A24" s="27" t="s">
        <v>49</v>
      </c>
      <c r="B24" s="35"/>
      <c r="C24" s="29">
        <f aca="true" t="shared" si="1" ref="C24:Y24">SUM(C15:C23)</f>
        <v>251830701</v>
      </c>
      <c r="D24" s="29">
        <f>SUM(D15:D23)</f>
        <v>0</v>
      </c>
      <c r="E24" s="36">
        <f t="shared" si="1"/>
        <v>348896580</v>
      </c>
      <c r="F24" s="37">
        <f t="shared" si="1"/>
        <v>252297580</v>
      </c>
      <c r="G24" s="37">
        <f t="shared" si="1"/>
        <v>80000</v>
      </c>
      <c r="H24" s="37">
        <f t="shared" si="1"/>
        <v>760909</v>
      </c>
      <c r="I24" s="37">
        <f t="shared" si="1"/>
        <v>1693862</v>
      </c>
      <c r="J24" s="37">
        <f t="shared" si="1"/>
        <v>2534771</v>
      </c>
      <c r="K24" s="37">
        <f t="shared" si="1"/>
        <v>2869227</v>
      </c>
      <c r="L24" s="37">
        <f t="shared" si="1"/>
        <v>1344346</v>
      </c>
      <c r="M24" s="37">
        <f t="shared" si="1"/>
        <v>1328948</v>
      </c>
      <c r="N24" s="37">
        <f t="shared" si="1"/>
        <v>5542521</v>
      </c>
      <c r="O24" s="37">
        <f t="shared" si="1"/>
        <v>0</v>
      </c>
      <c r="P24" s="37">
        <f t="shared" si="1"/>
        <v>2529330</v>
      </c>
      <c r="Q24" s="37">
        <f t="shared" si="1"/>
        <v>610399</v>
      </c>
      <c r="R24" s="37">
        <f t="shared" si="1"/>
        <v>3139729</v>
      </c>
      <c r="S24" s="37">
        <f t="shared" si="1"/>
        <v>-18866963</v>
      </c>
      <c r="T24" s="37">
        <f t="shared" si="1"/>
        <v>162457</v>
      </c>
      <c r="U24" s="37">
        <f t="shared" si="1"/>
        <v>3893017</v>
      </c>
      <c r="V24" s="37">
        <f t="shared" si="1"/>
        <v>-14811489</v>
      </c>
      <c r="W24" s="37">
        <f t="shared" si="1"/>
        <v>-3594468</v>
      </c>
      <c r="X24" s="37">
        <f t="shared" si="1"/>
        <v>252297580</v>
      </c>
      <c r="Y24" s="37">
        <f t="shared" si="1"/>
        <v>-255892048</v>
      </c>
      <c r="Z24" s="38">
        <f>+IF(X24&lt;&gt;0,+(Y24/X24)*100,0)</f>
        <v>-101.42469380800243</v>
      </c>
      <c r="AA24" s="39">
        <f>SUM(AA15:AA23)</f>
        <v>252297580</v>
      </c>
    </row>
    <row r="25" spans="1:27" ht="12.75">
      <c r="A25" s="27" t="s">
        <v>50</v>
      </c>
      <c r="B25" s="28"/>
      <c r="C25" s="29">
        <f aca="true" t="shared" si="2" ref="C25:Y25">+C12+C24</f>
        <v>310896582</v>
      </c>
      <c r="D25" s="29">
        <f>+D12+D24</f>
        <v>0</v>
      </c>
      <c r="E25" s="30">
        <f t="shared" si="2"/>
        <v>389478414</v>
      </c>
      <c r="F25" s="31">
        <f t="shared" si="2"/>
        <v>292608414</v>
      </c>
      <c r="G25" s="31">
        <f t="shared" si="2"/>
        <v>54598211</v>
      </c>
      <c r="H25" s="31">
        <f t="shared" si="2"/>
        <v>-19719413</v>
      </c>
      <c r="I25" s="31">
        <f t="shared" si="2"/>
        <v>-8925582</v>
      </c>
      <c r="J25" s="31">
        <f t="shared" si="2"/>
        <v>25953216</v>
      </c>
      <c r="K25" s="31">
        <f t="shared" si="2"/>
        <v>-8614824</v>
      </c>
      <c r="L25" s="31">
        <f t="shared" si="2"/>
        <v>3402967</v>
      </c>
      <c r="M25" s="31">
        <f t="shared" si="2"/>
        <v>48409514</v>
      </c>
      <c r="N25" s="31">
        <f t="shared" si="2"/>
        <v>43197657</v>
      </c>
      <c r="O25" s="31">
        <f t="shared" si="2"/>
        <v>-5246987</v>
      </c>
      <c r="P25" s="31">
        <f t="shared" si="2"/>
        <v>-651158</v>
      </c>
      <c r="Q25" s="31">
        <f t="shared" si="2"/>
        <v>-23491306</v>
      </c>
      <c r="R25" s="31">
        <f t="shared" si="2"/>
        <v>-29389451</v>
      </c>
      <c r="S25" s="31">
        <f t="shared" si="2"/>
        <v>-29728544</v>
      </c>
      <c r="T25" s="31">
        <f t="shared" si="2"/>
        <v>-11909410</v>
      </c>
      <c r="U25" s="31">
        <f t="shared" si="2"/>
        <v>-7160895</v>
      </c>
      <c r="V25" s="31">
        <f t="shared" si="2"/>
        <v>-48798849</v>
      </c>
      <c r="W25" s="31">
        <f t="shared" si="2"/>
        <v>-9037427</v>
      </c>
      <c r="X25" s="31">
        <f t="shared" si="2"/>
        <v>292608414</v>
      </c>
      <c r="Y25" s="31">
        <f t="shared" si="2"/>
        <v>-301645841</v>
      </c>
      <c r="Z25" s="32">
        <f>+IF(X25&lt;&gt;0,+(Y25/X25)*100,0)</f>
        <v>-103.08857386445491</v>
      </c>
      <c r="AA25" s="33">
        <f>+AA12+AA24</f>
        <v>292608414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51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52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53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54</v>
      </c>
      <c r="B30" s="17"/>
      <c r="C30" s="18">
        <v>139486</v>
      </c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2.75">
      <c r="A31" s="23" t="s">
        <v>55</v>
      </c>
      <c r="B31" s="17"/>
      <c r="C31" s="18">
        <v>10542</v>
      </c>
      <c r="D31" s="18"/>
      <c r="E31" s="19"/>
      <c r="F31" s="20"/>
      <c r="G31" s="20">
        <v>-1000</v>
      </c>
      <c r="H31" s="20">
        <v>435</v>
      </c>
      <c r="I31" s="20">
        <v>1500</v>
      </c>
      <c r="J31" s="20">
        <v>935</v>
      </c>
      <c r="K31" s="20">
        <v>370</v>
      </c>
      <c r="L31" s="20">
        <v>-500</v>
      </c>
      <c r="M31" s="20"/>
      <c r="N31" s="20">
        <v>-130</v>
      </c>
      <c r="O31" s="20">
        <v>500</v>
      </c>
      <c r="P31" s="20">
        <v>-1500</v>
      </c>
      <c r="Q31" s="20">
        <v>-1000</v>
      </c>
      <c r="R31" s="20">
        <v>-2000</v>
      </c>
      <c r="S31" s="20"/>
      <c r="T31" s="20"/>
      <c r="U31" s="20"/>
      <c r="V31" s="20"/>
      <c r="W31" s="20">
        <v>-1195</v>
      </c>
      <c r="X31" s="20"/>
      <c r="Y31" s="20">
        <v>-1195</v>
      </c>
      <c r="Z31" s="21"/>
      <c r="AA31" s="22"/>
    </row>
    <row r="32" spans="1:27" ht="12.75">
      <c r="A32" s="23" t="s">
        <v>56</v>
      </c>
      <c r="B32" s="17"/>
      <c r="C32" s="18">
        <v>35599251</v>
      </c>
      <c r="D32" s="18"/>
      <c r="E32" s="19">
        <v>11695905</v>
      </c>
      <c r="F32" s="20">
        <v>11695905</v>
      </c>
      <c r="G32" s="20">
        <v>7128114</v>
      </c>
      <c r="H32" s="20">
        <v>-12196304</v>
      </c>
      <c r="I32" s="20">
        <v>-2708085</v>
      </c>
      <c r="J32" s="20">
        <v>-7776275</v>
      </c>
      <c r="K32" s="20">
        <v>-9768181</v>
      </c>
      <c r="L32" s="20">
        <v>8853277</v>
      </c>
      <c r="M32" s="20">
        <v>23655786</v>
      </c>
      <c r="N32" s="20">
        <v>22740882</v>
      </c>
      <c r="O32" s="20">
        <v>2092527</v>
      </c>
      <c r="P32" s="20">
        <v>5503489</v>
      </c>
      <c r="Q32" s="20">
        <v>-22757156</v>
      </c>
      <c r="R32" s="20">
        <v>-15161140</v>
      </c>
      <c r="S32" s="20">
        <v>-5056155</v>
      </c>
      <c r="T32" s="20">
        <v>-3684716</v>
      </c>
      <c r="U32" s="20">
        <v>-6540243</v>
      </c>
      <c r="V32" s="20">
        <v>-15281114</v>
      </c>
      <c r="W32" s="20">
        <v>-15477647</v>
      </c>
      <c r="X32" s="20">
        <v>11695905</v>
      </c>
      <c r="Y32" s="20">
        <v>-27173552</v>
      </c>
      <c r="Z32" s="21">
        <v>-232.33</v>
      </c>
      <c r="AA32" s="22">
        <v>11695905</v>
      </c>
    </row>
    <row r="33" spans="1:27" ht="12.75">
      <c r="A33" s="23" t="s">
        <v>57</v>
      </c>
      <c r="B33" s="17"/>
      <c r="C33" s="18">
        <v>21437838</v>
      </c>
      <c r="D33" s="18"/>
      <c r="E33" s="19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1"/>
      <c r="AA33" s="22"/>
    </row>
    <row r="34" spans="1:27" ht="12.75">
      <c r="A34" s="27" t="s">
        <v>58</v>
      </c>
      <c r="B34" s="28"/>
      <c r="C34" s="29">
        <f aca="true" t="shared" si="3" ref="C34:Y34">SUM(C29:C33)</f>
        <v>57187117</v>
      </c>
      <c r="D34" s="29">
        <f>SUM(D29:D33)</f>
        <v>0</v>
      </c>
      <c r="E34" s="30">
        <f t="shared" si="3"/>
        <v>11695905</v>
      </c>
      <c r="F34" s="31">
        <f t="shared" si="3"/>
        <v>11695905</v>
      </c>
      <c r="G34" s="31">
        <f t="shared" si="3"/>
        <v>7127114</v>
      </c>
      <c r="H34" s="31">
        <f t="shared" si="3"/>
        <v>-12195869</v>
      </c>
      <c r="I34" s="31">
        <f t="shared" si="3"/>
        <v>-2706585</v>
      </c>
      <c r="J34" s="31">
        <f t="shared" si="3"/>
        <v>-7775340</v>
      </c>
      <c r="K34" s="31">
        <f t="shared" si="3"/>
        <v>-9767811</v>
      </c>
      <c r="L34" s="31">
        <f t="shared" si="3"/>
        <v>8852777</v>
      </c>
      <c r="M34" s="31">
        <f t="shared" si="3"/>
        <v>23655786</v>
      </c>
      <c r="N34" s="31">
        <f t="shared" si="3"/>
        <v>22740752</v>
      </c>
      <c r="O34" s="31">
        <f t="shared" si="3"/>
        <v>2093027</v>
      </c>
      <c r="P34" s="31">
        <f t="shared" si="3"/>
        <v>5501989</v>
      </c>
      <c r="Q34" s="31">
        <f t="shared" si="3"/>
        <v>-22758156</v>
      </c>
      <c r="R34" s="31">
        <f t="shared" si="3"/>
        <v>-15163140</v>
      </c>
      <c r="S34" s="31">
        <f t="shared" si="3"/>
        <v>-5056155</v>
      </c>
      <c r="T34" s="31">
        <f t="shared" si="3"/>
        <v>-3684716</v>
      </c>
      <c r="U34" s="31">
        <f t="shared" si="3"/>
        <v>-6540243</v>
      </c>
      <c r="V34" s="31">
        <f t="shared" si="3"/>
        <v>-15281114</v>
      </c>
      <c r="W34" s="31">
        <f t="shared" si="3"/>
        <v>-15478842</v>
      </c>
      <c r="X34" s="31">
        <f t="shared" si="3"/>
        <v>11695905</v>
      </c>
      <c r="Y34" s="31">
        <f t="shared" si="3"/>
        <v>-27174747</v>
      </c>
      <c r="Z34" s="32">
        <f>+IF(X34&lt;&gt;0,+(Y34/X34)*100,0)</f>
        <v>-232.34411531215412</v>
      </c>
      <c r="AA34" s="33">
        <f>SUM(AA29:AA33)</f>
        <v>11695905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59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60</v>
      </c>
      <c r="B37" s="17"/>
      <c r="C37" s="18">
        <v>-107050</v>
      </c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>
        <v>-164798</v>
      </c>
      <c r="V37" s="20">
        <v>-164798</v>
      </c>
      <c r="W37" s="20">
        <v>-164798</v>
      </c>
      <c r="X37" s="20"/>
      <c r="Y37" s="20">
        <v>-164798</v>
      </c>
      <c r="Z37" s="21"/>
      <c r="AA37" s="22"/>
    </row>
    <row r="38" spans="1:27" ht="12.75">
      <c r="A38" s="23" t="s">
        <v>57</v>
      </c>
      <c r="B38" s="17"/>
      <c r="C38" s="18">
        <v>9811510</v>
      </c>
      <c r="D38" s="18"/>
      <c r="E38" s="19">
        <v>5758500</v>
      </c>
      <c r="F38" s="20">
        <v>5758500</v>
      </c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>
        <v>5758500</v>
      </c>
      <c r="Y38" s="20">
        <v>-5758500</v>
      </c>
      <c r="Z38" s="21">
        <v>-100</v>
      </c>
      <c r="AA38" s="22">
        <v>5758500</v>
      </c>
    </row>
    <row r="39" spans="1:27" ht="12.75">
      <c r="A39" s="27" t="s">
        <v>61</v>
      </c>
      <c r="B39" s="35"/>
      <c r="C39" s="29">
        <f aca="true" t="shared" si="4" ref="C39:Y39">SUM(C37:C38)</f>
        <v>9704460</v>
      </c>
      <c r="D39" s="29">
        <f>SUM(D37:D38)</f>
        <v>0</v>
      </c>
      <c r="E39" s="36">
        <f t="shared" si="4"/>
        <v>5758500</v>
      </c>
      <c r="F39" s="37">
        <f t="shared" si="4"/>
        <v>5758500</v>
      </c>
      <c r="G39" s="37">
        <f t="shared" si="4"/>
        <v>0</v>
      </c>
      <c r="H39" s="37">
        <f t="shared" si="4"/>
        <v>0</v>
      </c>
      <c r="I39" s="37">
        <f t="shared" si="4"/>
        <v>0</v>
      </c>
      <c r="J39" s="37">
        <f t="shared" si="4"/>
        <v>0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-164798</v>
      </c>
      <c r="V39" s="37">
        <f t="shared" si="4"/>
        <v>-164798</v>
      </c>
      <c r="W39" s="37">
        <f t="shared" si="4"/>
        <v>-164798</v>
      </c>
      <c r="X39" s="37">
        <f t="shared" si="4"/>
        <v>5758500</v>
      </c>
      <c r="Y39" s="37">
        <f t="shared" si="4"/>
        <v>-5923298</v>
      </c>
      <c r="Z39" s="38">
        <f>+IF(X39&lt;&gt;0,+(Y39/X39)*100,0)</f>
        <v>-102.86182165494486</v>
      </c>
      <c r="AA39" s="39">
        <f>SUM(AA37:AA38)</f>
        <v>5758500</v>
      </c>
    </row>
    <row r="40" spans="1:27" ht="12.75">
      <c r="A40" s="27" t="s">
        <v>62</v>
      </c>
      <c r="B40" s="28"/>
      <c r="C40" s="29">
        <f aca="true" t="shared" si="5" ref="C40:Y40">+C34+C39</f>
        <v>66891577</v>
      </c>
      <c r="D40" s="29">
        <f>+D34+D39</f>
        <v>0</v>
      </c>
      <c r="E40" s="30">
        <f t="shared" si="5"/>
        <v>17454405</v>
      </c>
      <c r="F40" s="31">
        <f t="shared" si="5"/>
        <v>17454405</v>
      </c>
      <c r="G40" s="31">
        <f t="shared" si="5"/>
        <v>7127114</v>
      </c>
      <c r="H40" s="31">
        <f t="shared" si="5"/>
        <v>-12195869</v>
      </c>
      <c r="I40" s="31">
        <f t="shared" si="5"/>
        <v>-2706585</v>
      </c>
      <c r="J40" s="31">
        <f t="shared" si="5"/>
        <v>-7775340</v>
      </c>
      <c r="K40" s="31">
        <f t="shared" si="5"/>
        <v>-9767811</v>
      </c>
      <c r="L40" s="31">
        <f t="shared" si="5"/>
        <v>8852777</v>
      </c>
      <c r="M40" s="31">
        <f t="shared" si="5"/>
        <v>23655786</v>
      </c>
      <c r="N40" s="31">
        <f t="shared" si="5"/>
        <v>22740752</v>
      </c>
      <c r="O40" s="31">
        <f t="shared" si="5"/>
        <v>2093027</v>
      </c>
      <c r="P40" s="31">
        <f t="shared" si="5"/>
        <v>5501989</v>
      </c>
      <c r="Q40" s="31">
        <f t="shared" si="5"/>
        <v>-22758156</v>
      </c>
      <c r="R40" s="31">
        <f t="shared" si="5"/>
        <v>-15163140</v>
      </c>
      <c r="S40" s="31">
        <f t="shared" si="5"/>
        <v>-5056155</v>
      </c>
      <c r="T40" s="31">
        <f t="shared" si="5"/>
        <v>-3684716</v>
      </c>
      <c r="U40" s="31">
        <f t="shared" si="5"/>
        <v>-6705041</v>
      </c>
      <c r="V40" s="31">
        <f t="shared" si="5"/>
        <v>-15445912</v>
      </c>
      <c r="W40" s="31">
        <f t="shared" si="5"/>
        <v>-15643640</v>
      </c>
      <c r="X40" s="31">
        <f t="shared" si="5"/>
        <v>17454405</v>
      </c>
      <c r="Y40" s="31">
        <f t="shared" si="5"/>
        <v>-33098045</v>
      </c>
      <c r="Z40" s="32">
        <f>+IF(X40&lt;&gt;0,+(Y40/X40)*100,0)</f>
        <v>-189.6257420404763</v>
      </c>
      <c r="AA40" s="33">
        <f>+AA34+AA39</f>
        <v>17454405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244005005</v>
      </c>
      <c r="D42" s="43">
        <f>+D25-D40</f>
        <v>0</v>
      </c>
      <c r="E42" s="44">
        <f t="shared" si="6"/>
        <v>372024009</v>
      </c>
      <c r="F42" s="45">
        <f t="shared" si="6"/>
        <v>275154009</v>
      </c>
      <c r="G42" s="45">
        <f t="shared" si="6"/>
        <v>47471097</v>
      </c>
      <c r="H42" s="45">
        <f t="shared" si="6"/>
        <v>-7523544</v>
      </c>
      <c r="I42" s="45">
        <f t="shared" si="6"/>
        <v>-6218997</v>
      </c>
      <c r="J42" s="45">
        <f t="shared" si="6"/>
        <v>33728556</v>
      </c>
      <c r="K42" s="45">
        <f t="shared" si="6"/>
        <v>1152987</v>
      </c>
      <c r="L42" s="45">
        <f t="shared" si="6"/>
        <v>-5449810</v>
      </c>
      <c r="M42" s="45">
        <f t="shared" si="6"/>
        <v>24753728</v>
      </c>
      <c r="N42" s="45">
        <f t="shared" si="6"/>
        <v>20456905</v>
      </c>
      <c r="O42" s="45">
        <f t="shared" si="6"/>
        <v>-7340014</v>
      </c>
      <c r="P42" s="45">
        <f t="shared" si="6"/>
        <v>-6153147</v>
      </c>
      <c r="Q42" s="45">
        <f t="shared" si="6"/>
        <v>-733150</v>
      </c>
      <c r="R42" s="45">
        <f t="shared" si="6"/>
        <v>-14226311</v>
      </c>
      <c r="S42" s="45">
        <f t="shared" si="6"/>
        <v>-24672389</v>
      </c>
      <c r="T42" s="45">
        <f t="shared" si="6"/>
        <v>-8224694</v>
      </c>
      <c r="U42" s="45">
        <f t="shared" si="6"/>
        <v>-455854</v>
      </c>
      <c r="V42" s="45">
        <f t="shared" si="6"/>
        <v>-33352937</v>
      </c>
      <c r="W42" s="45">
        <f t="shared" si="6"/>
        <v>6606213</v>
      </c>
      <c r="X42" s="45">
        <f t="shared" si="6"/>
        <v>275154009</v>
      </c>
      <c r="Y42" s="45">
        <f t="shared" si="6"/>
        <v>-268547796</v>
      </c>
      <c r="Z42" s="46">
        <f>+IF(X42&lt;&gt;0,+(Y42/X42)*100,0)</f>
        <v>-97.59908531807</v>
      </c>
      <c r="AA42" s="47">
        <f>+AA25-AA40</f>
        <v>275154009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20972685</v>
      </c>
      <c r="D45" s="18"/>
      <c r="E45" s="19">
        <v>349772851</v>
      </c>
      <c r="F45" s="20">
        <v>268607884</v>
      </c>
      <c r="G45" s="20"/>
      <c r="H45" s="20"/>
      <c r="I45" s="20"/>
      <c r="J45" s="20"/>
      <c r="K45" s="20"/>
      <c r="L45" s="20"/>
      <c r="M45" s="20"/>
      <c r="N45" s="20"/>
      <c r="O45" s="20"/>
      <c r="P45" s="20">
        <v>-2</v>
      </c>
      <c r="Q45" s="20">
        <v>1</v>
      </c>
      <c r="R45" s="20">
        <v>-1</v>
      </c>
      <c r="S45" s="20">
        <v>6</v>
      </c>
      <c r="T45" s="20">
        <v>-1</v>
      </c>
      <c r="U45" s="20">
        <v>8</v>
      </c>
      <c r="V45" s="20">
        <v>13</v>
      </c>
      <c r="W45" s="20">
        <v>12</v>
      </c>
      <c r="X45" s="20">
        <v>268607884</v>
      </c>
      <c r="Y45" s="20">
        <v>-268607872</v>
      </c>
      <c r="Z45" s="48">
        <v>-100</v>
      </c>
      <c r="AA45" s="22">
        <v>268607884</v>
      </c>
    </row>
    <row r="46" spans="1:27" ht="12.75">
      <c r="A46" s="23" t="s">
        <v>67</v>
      </c>
      <c r="B46" s="17"/>
      <c r="C46" s="18">
        <v>241999462</v>
      </c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2.75">
      <c r="A47" s="23"/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68</v>
      </c>
      <c r="B48" s="50" t="s">
        <v>64</v>
      </c>
      <c r="C48" s="51">
        <f aca="true" t="shared" si="7" ref="C48:Y48">SUM(C45:C47)</f>
        <v>262972147</v>
      </c>
      <c r="D48" s="51">
        <f>SUM(D45:D47)</f>
        <v>0</v>
      </c>
      <c r="E48" s="52">
        <f t="shared" si="7"/>
        <v>349772851</v>
      </c>
      <c r="F48" s="53">
        <f t="shared" si="7"/>
        <v>268607884</v>
      </c>
      <c r="G48" s="53">
        <f t="shared" si="7"/>
        <v>0</v>
      </c>
      <c r="H48" s="53">
        <f t="shared" si="7"/>
        <v>0</v>
      </c>
      <c r="I48" s="53">
        <f t="shared" si="7"/>
        <v>0</v>
      </c>
      <c r="J48" s="53">
        <f t="shared" si="7"/>
        <v>0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-2</v>
      </c>
      <c r="Q48" s="53">
        <f t="shared" si="7"/>
        <v>1</v>
      </c>
      <c r="R48" s="53">
        <f t="shared" si="7"/>
        <v>-1</v>
      </c>
      <c r="S48" s="53">
        <f t="shared" si="7"/>
        <v>6</v>
      </c>
      <c r="T48" s="53">
        <f t="shared" si="7"/>
        <v>-1</v>
      </c>
      <c r="U48" s="53">
        <f t="shared" si="7"/>
        <v>8</v>
      </c>
      <c r="V48" s="53">
        <f t="shared" si="7"/>
        <v>13</v>
      </c>
      <c r="W48" s="53">
        <f t="shared" si="7"/>
        <v>12</v>
      </c>
      <c r="X48" s="53">
        <f t="shared" si="7"/>
        <v>268607884</v>
      </c>
      <c r="Y48" s="53">
        <f t="shared" si="7"/>
        <v>-268607872</v>
      </c>
      <c r="Z48" s="54">
        <f>+IF(X48&lt;&gt;0,+(Y48/X48)*100,0)</f>
        <v>-99.9999955325213</v>
      </c>
      <c r="AA48" s="55">
        <f>SUM(AA45:AA47)</f>
        <v>268607884</v>
      </c>
    </row>
    <row r="49" spans="1:27" ht="12.75">
      <c r="A49" s="56" t="s">
        <v>123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124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125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7" t="s">
        <v>105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126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39377525</v>
      </c>
      <c r="D6" s="18"/>
      <c r="E6" s="19">
        <v>8783954</v>
      </c>
      <c r="F6" s="20">
        <v>20605000</v>
      </c>
      <c r="G6" s="20">
        <v>142187685</v>
      </c>
      <c r="H6" s="20">
        <v>-12817411</v>
      </c>
      <c r="I6" s="20">
        <v>-73514526</v>
      </c>
      <c r="J6" s="20">
        <v>55855748</v>
      </c>
      <c r="K6" s="20">
        <v>-56058232</v>
      </c>
      <c r="L6" s="20">
        <v>-7528734</v>
      </c>
      <c r="M6" s="20">
        <v>114257108</v>
      </c>
      <c r="N6" s="20">
        <v>50670142</v>
      </c>
      <c r="O6" s="20">
        <v>-25000737</v>
      </c>
      <c r="P6" s="20">
        <v>-58128290</v>
      </c>
      <c r="Q6" s="20">
        <v>116682877</v>
      </c>
      <c r="R6" s="20">
        <v>33553850</v>
      </c>
      <c r="S6" s="20">
        <v>-65426900</v>
      </c>
      <c r="T6" s="20">
        <v>-34096960</v>
      </c>
      <c r="U6" s="20">
        <v>-19861001</v>
      </c>
      <c r="V6" s="20">
        <v>-119384861</v>
      </c>
      <c r="W6" s="20">
        <v>20694879</v>
      </c>
      <c r="X6" s="20">
        <v>20605000</v>
      </c>
      <c r="Y6" s="20">
        <v>89879</v>
      </c>
      <c r="Z6" s="21">
        <v>0.44</v>
      </c>
      <c r="AA6" s="22">
        <v>20605000</v>
      </c>
    </row>
    <row r="7" spans="1:27" ht="12.75">
      <c r="A7" s="23" t="s">
        <v>34</v>
      </c>
      <c r="B7" s="17"/>
      <c r="C7" s="18">
        <v>762546</v>
      </c>
      <c r="D7" s="18"/>
      <c r="E7" s="19"/>
      <c r="F7" s="20"/>
      <c r="G7" s="20">
        <v>2221</v>
      </c>
      <c r="H7" s="20">
        <v>2217</v>
      </c>
      <c r="I7" s="20">
        <v>-661995</v>
      </c>
      <c r="J7" s="20">
        <v>-657557</v>
      </c>
      <c r="K7" s="20">
        <v>312</v>
      </c>
      <c r="L7" s="20">
        <v>328</v>
      </c>
      <c r="M7" s="20">
        <v>315</v>
      </c>
      <c r="N7" s="20">
        <v>955</v>
      </c>
      <c r="O7" s="20">
        <v>331</v>
      </c>
      <c r="P7" s="20">
        <v>319</v>
      </c>
      <c r="Q7" s="20">
        <v>284</v>
      </c>
      <c r="R7" s="20">
        <v>934</v>
      </c>
      <c r="S7" s="20">
        <v>265</v>
      </c>
      <c r="T7" s="20">
        <v>153</v>
      </c>
      <c r="U7" s="20">
        <v>111</v>
      </c>
      <c r="V7" s="20">
        <v>529</v>
      </c>
      <c r="W7" s="20">
        <v>-655139</v>
      </c>
      <c r="X7" s="20"/>
      <c r="Y7" s="20">
        <v>-655139</v>
      </c>
      <c r="Z7" s="21"/>
      <c r="AA7" s="22"/>
    </row>
    <row r="8" spans="1:27" ht="12.75">
      <c r="A8" s="23" t="s">
        <v>35</v>
      </c>
      <c r="B8" s="17"/>
      <c r="C8" s="18">
        <v>224580311</v>
      </c>
      <c r="D8" s="18"/>
      <c r="E8" s="19">
        <v>122080000</v>
      </c>
      <c r="F8" s="20">
        <v>71345000</v>
      </c>
      <c r="G8" s="20">
        <v>1546791</v>
      </c>
      <c r="H8" s="20">
        <v>3012543</v>
      </c>
      <c r="I8" s="20">
        <v>4892647</v>
      </c>
      <c r="J8" s="20">
        <v>9451981</v>
      </c>
      <c r="K8" s="20">
        <v>-941847</v>
      </c>
      <c r="L8" s="20">
        <v>217949</v>
      </c>
      <c r="M8" s="20">
        <v>2572229</v>
      </c>
      <c r="N8" s="20">
        <v>1848331</v>
      </c>
      <c r="O8" s="20">
        <v>4699752</v>
      </c>
      <c r="P8" s="20">
        <v>3380347</v>
      </c>
      <c r="Q8" s="20">
        <v>840956</v>
      </c>
      <c r="R8" s="20">
        <v>8921055</v>
      </c>
      <c r="S8" s="20">
        <v>-93318</v>
      </c>
      <c r="T8" s="20">
        <v>-200322</v>
      </c>
      <c r="U8" s="20">
        <v>3269799</v>
      </c>
      <c r="V8" s="20">
        <v>2976159</v>
      </c>
      <c r="W8" s="20">
        <v>23197526</v>
      </c>
      <c r="X8" s="20">
        <v>71345000</v>
      </c>
      <c r="Y8" s="20">
        <v>-48147474</v>
      </c>
      <c r="Z8" s="21">
        <v>-67.49</v>
      </c>
      <c r="AA8" s="22">
        <v>71345000</v>
      </c>
    </row>
    <row r="9" spans="1:27" ht="12.75">
      <c r="A9" s="23" t="s">
        <v>36</v>
      </c>
      <c r="B9" s="17"/>
      <c r="C9" s="18">
        <v>-148208550</v>
      </c>
      <c r="D9" s="18"/>
      <c r="E9" s="19">
        <v>68336222</v>
      </c>
      <c r="F9" s="20">
        <v>63381222</v>
      </c>
      <c r="G9" s="20">
        <v>-1372288</v>
      </c>
      <c r="H9" s="20">
        <v>-4390925</v>
      </c>
      <c r="I9" s="20">
        <v>5852314</v>
      </c>
      <c r="J9" s="20">
        <v>89101</v>
      </c>
      <c r="K9" s="20">
        <v>-5904565</v>
      </c>
      <c r="L9" s="20">
        <v>3302249</v>
      </c>
      <c r="M9" s="20">
        <v>11127032</v>
      </c>
      <c r="N9" s="20">
        <v>8524716</v>
      </c>
      <c r="O9" s="20">
        <v>-8584886</v>
      </c>
      <c r="P9" s="20">
        <v>-2698217</v>
      </c>
      <c r="Q9" s="20">
        <v>3509057</v>
      </c>
      <c r="R9" s="20">
        <v>-7774046</v>
      </c>
      <c r="S9" s="20">
        <v>11332342</v>
      </c>
      <c r="T9" s="20">
        <v>-9785545</v>
      </c>
      <c r="U9" s="20">
        <v>4423804</v>
      </c>
      <c r="V9" s="20">
        <v>5970601</v>
      </c>
      <c r="W9" s="20">
        <v>6810372</v>
      </c>
      <c r="X9" s="20">
        <v>63381222</v>
      </c>
      <c r="Y9" s="20">
        <v>-56570850</v>
      </c>
      <c r="Z9" s="21">
        <v>-89.25</v>
      </c>
      <c r="AA9" s="22">
        <v>63381222</v>
      </c>
    </row>
    <row r="10" spans="1:27" ht="12.75">
      <c r="A10" s="23" t="s">
        <v>37</v>
      </c>
      <c r="B10" s="17"/>
      <c r="C10" s="18"/>
      <c r="D10" s="18"/>
      <c r="E10" s="19"/>
      <c r="F10" s="20">
        <v>4955000</v>
      </c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>
        <v>4955000</v>
      </c>
      <c r="Y10" s="24">
        <v>-4955000</v>
      </c>
      <c r="Z10" s="25">
        <v>-100</v>
      </c>
      <c r="AA10" s="26">
        <v>4955000</v>
      </c>
    </row>
    <row r="11" spans="1:27" ht="12.75">
      <c r="A11" s="23" t="s">
        <v>38</v>
      </c>
      <c r="B11" s="17"/>
      <c r="C11" s="18">
        <v>126189805</v>
      </c>
      <c r="D11" s="18"/>
      <c r="E11" s="19">
        <v>124845735</v>
      </c>
      <c r="F11" s="20">
        <v>124845735</v>
      </c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>
        <v>124845735</v>
      </c>
      <c r="Y11" s="20">
        <v>-124845735</v>
      </c>
      <c r="Z11" s="21">
        <v>-100</v>
      </c>
      <c r="AA11" s="22">
        <v>124845735</v>
      </c>
    </row>
    <row r="12" spans="1:27" ht="12.75">
      <c r="A12" s="27" t="s">
        <v>39</v>
      </c>
      <c r="B12" s="28"/>
      <c r="C12" s="29">
        <f aca="true" t="shared" si="0" ref="C12:Y12">SUM(C6:C11)</f>
        <v>242701637</v>
      </c>
      <c r="D12" s="29">
        <f>SUM(D6:D11)</f>
        <v>0</v>
      </c>
      <c r="E12" s="30">
        <f t="shared" si="0"/>
        <v>324045911</v>
      </c>
      <c r="F12" s="31">
        <f t="shared" si="0"/>
        <v>285131957</v>
      </c>
      <c r="G12" s="31">
        <f t="shared" si="0"/>
        <v>142364409</v>
      </c>
      <c r="H12" s="31">
        <f t="shared" si="0"/>
        <v>-14193576</v>
      </c>
      <c r="I12" s="31">
        <f t="shared" si="0"/>
        <v>-63431560</v>
      </c>
      <c r="J12" s="31">
        <f t="shared" si="0"/>
        <v>64739273</v>
      </c>
      <c r="K12" s="31">
        <f t="shared" si="0"/>
        <v>-62904332</v>
      </c>
      <c r="L12" s="31">
        <f t="shared" si="0"/>
        <v>-4008208</v>
      </c>
      <c r="M12" s="31">
        <f t="shared" si="0"/>
        <v>127956684</v>
      </c>
      <c r="N12" s="31">
        <f t="shared" si="0"/>
        <v>61044144</v>
      </c>
      <c r="O12" s="31">
        <f t="shared" si="0"/>
        <v>-28885540</v>
      </c>
      <c r="P12" s="31">
        <f t="shared" si="0"/>
        <v>-57445841</v>
      </c>
      <c r="Q12" s="31">
        <f t="shared" si="0"/>
        <v>121033174</v>
      </c>
      <c r="R12" s="31">
        <f t="shared" si="0"/>
        <v>34701793</v>
      </c>
      <c r="S12" s="31">
        <f t="shared" si="0"/>
        <v>-54187611</v>
      </c>
      <c r="T12" s="31">
        <f t="shared" si="0"/>
        <v>-44082674</v>
      </c>
      <c r="U12" s="31">
        <f t="shared" si="0"/>
        <v>-12167287</v>
      </c>
      <c r="V12" s="31">
        <f t="shared" si="0"/>
        <v>-110437572</v>
      </c>
      <c r="W12" s="31">
        <f t="shared" si="0"/>
        <v>50047638</v>
      </c>
      <c r="X12" s="31">
        <f t="shared" si="0"/>
        <v>285131957</v>
      </c>
      <c r="Y12" s="31">
        <f t="shared" si="0"/>
        <v>-235084319</v>
      </c>
      <c r="Z12" s="32">
        <f>+IF(X12&lt;&gt;0,+(Y12/X12)*100,0)</f>
        <v>-82.4475521696784</v>
      </c>
      <c r="AA12" s="33">
        <f>SUM(AA6:AA11)</f>
        <v>285131957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2.7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2.75">
      <c r="A17" s="23" t="s">
        <v>43</v>
      </c>
      <c r="B17" s="17"/>
      <c r="C17" s="18"/>
      <c r="D17" s="18"/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1"/>
      <c r="AA17" s="22"/>
    </row>
    <row r="18" spans="1:27" ht="12.7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>
        <v>1944040730</v>
      </c>
      <c r="D19" s="18"/>
      <c r="E19" s="19">
        <v>2109666000</v>
      </c>
      <c r="F19" s="20">
        <v>2106263684</v>
      </c>
      <c r="G19" s="20">
        <v>16028573</v>
      </c>
      <c r="H19" s="20">
        <v>10342236</v>
      </c>
      <c r="I19" s="20">
        <v>22987230</v>
      </c>
      <c r="J19" s="20">
        <v>49358039</v>
      </c>
      <c r="K19" s="20">
        <v>20362842</v>
      </c>
      <c r="L19" s="20">
        <v>2186678</v>
      </c>
      <c r="M19" s="20">
        <v>39760652</v>
      </c>
      <c r="N19" s="20">
        <v>62310172</v>
      </c>
      <c r="O19" s="20">
        <v>329768</v>
      </c>
      <c r="P19" s="20">
        <v>27597599</v>
      </c>
      <c r="Q19" s="20">
        <v>22505116</v>
      </c>
      <c r="R19" s="20">
        <v>50432483</v>
      </c>
      <c r="S19" s="20">
        <v>11414796</v>
      </c>
      <c r="T19" s="20">
        <v>6545727</v>
      </c>
      <c r="U19" s="20">
        <v>22036946</v>
      </c>
      <c r="V19" s="20">
        <v>39997469</v>
      </c>
      <c r="W19" s="20">
        <v>202098163</v>
      </c>
      <c r="X19" s="20">
        <v>2106263684</v>
      </c>
      <c r="Y19" s="20">
        <v>-1904165521</v>
      </c>
      <c r="Z19" s="21">
        <v>-90.4</v>
      </c>
      <c r="AA19" s="22">
        <v>2106263684</v>
      </c>
    </row>
    <row r="20" spans="1:27" ht="12.75">
      <c r="A20" s="23"/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46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2.75">
      <c r="A22" s="23" t="s">
        <v>47</v>
      </c>
      <c r="B22" s="17"/>
      <c r="C22" s="18">
        <v>141122</v>
      </c>
      <c r="D22" s="18"/>
      <c r="E22" s="19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1"/>
      <c r="AA22" s="22"/>
    </row>
    <row r="23" spans="1:27" ht="12.75">
      <c r="A23" s="23" t="s">
        <v>48</v>
      </c>
      <c r="B23" s="17"/>
      <c r="C23" s="18">
        <v>1187410</v>
      </c>
      <c r="D23" s="18"/>
      <c r="E23" s="19">
        <v>21742851</v>
      </c>
      <c r="F23" s="20">
        <v>21742851</v>
      </c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>
        <v>21742851</v>
      </c>
      <c r="Y23" s="24">
        <v>-21742851</v>
      </c>
      <c r="Z23" s="25">
        <v>-100</v>
      </c>
      <c r="AA23" s="26">
        <v>21742851</v>
      </c>
    </row>
    <row r="24" spans="1:27" ht="12.75">
      <c r="A24" s="27" t="s">
        <v>49</v>
      </c>
      <c r="B24" s="35"/>
      <c r="C24" s="29">
        <f aca="true" t="shared" si="1" ref="C24:Y24">SUM(C15:C23)</f>
        <v>1945369262</v>
      </c>
      <c r="D24" s="29">
        <f>SUM(D15:D23)</f>
        <v>0</v>
      </c>
      <c r="E24" s="36">
        <f t="shared" si="1"/>
        <v>2131408851</v>
      </c>
      <c r="F24" s="37">
        <f t="shared" si="1"/>
        <v>2128006535</v>
      </c>
      <c r="G24" s="37">
        <f t="shared" si="1"/>
        <v>16028573</v>
      </c>
      <c r="H24" s="37">
        <f t="shared" si="1"/>
        <v>10342236</v>
      </c>
      <c r="I24" s="37">
        <f t="shared" si="1"/>
        <v>22987230</v>
      </c>
      <c r="J24" s="37">
        <f t="shared" si="1"/>
        <v>49358039</v>
      </c>
      <c r="K24" s="37">
        <f t="shared" si="1"/>
        <v>20362842</v>
      </c>
      <c r="L24" s="37">
        <f t="shared" si="1"/>
        <v>2186678</v>
      </c>
      <c r="M24" s="37">
        <f t="shared" si="1"/>
        <v>39760652</v>
      </c>
      <c r="N24" s="37">
        <f t="shared" si="1"/>
        <v>62310172</v>
      </c>
      <c r="O24" s="37">
        <f t="shared" si="1"/>
        <v>329768</v>
      </c>
      <c r="P24" s="37">
        <f t="shared" si="1"/>
        <v>27597599</v>
      </c>
      <c r="Q24" s="37">
        <f t="shared" si="1"/>
        <v>22505116</v>
      </c>
      <c r="R24" s="37">
        <f t="shared" si="1"/>
        <v>50432483</v>
      </c>
      <c r="S24" s="37">
        <f t="shared" si="1"/>
        <v>11414796</v>
      </c>
      <c r="T24" s="37">
        <f t="shared" si="1"/>
        <v>6545727</v>
      </c>
      <c r="U24" s="37">
        <f t="shared" si="1"/>
        <v>22036946</v>
      </c>
      <c r="V24" s="37">
        <f t="shared" si="1"/>
        <v>39997469</v>
      </c>
      <c r="W24" s="37">
        <f t="shared" si="1"/>
        <v>202098163</v>
      </c>
      <c r="X24" s="37">
        <f t="shared" si="1"/>
        <v>2128006535</v>
      </c>
      <c r="Y24" s="37">
        <f t="shared" si="1"/>
        <v>-1925908372</v>
      </c>
      <c r="Z24" s="38">
        <f>+IF(X24&lt;&gt;0,+(Y24/X24)*100,0)</f>
        <v>-90.50293503915391</v>
      </c>
      <c r="AA24" s="39">
        <f>SUM(AA15:AA23)</f>
        <v>2128006535</v>
      </c>
    </row>
    <row r="25" spans="1:27" ht="12.75">
      <c r="A25" s="27" t="s">
        <v>50</v>
      </c>
      <c r="B25" s="28"/>
      <c r="C25" s="29">
        <f aca="true" t="shared" si="2" ref="C25:Y25">+C12+C24</f>
        <v>2188070899</v>
      </c>
      <c r="D25" s="29">
        <f>+D12+D24</f>
        <v>0</v>
      </c>
      <c r="E25" s="30">
        <f t="shared" si="2"/>
        <v>2455454762</v>
      </c>
      <c r="F25" s="31">
        <f t="shared" si="2"/>
        <v>2413138492</v>
      </c>
      <c r="G25" s="31">
        <f t="shared" si="2"/>
        <v>158392982</v>
      </c>
      <c r="H25" s="31">
        <f t="shared" si="2"/>
        <v>-3851340</v>
      </c>
      <c r="I25" s="31">
        <f t="shared" si="2"/>
        <v>-40444330</v>
      </c>
      <c r="J25" s="31">
        <f t="shared" si="2"/>
        <v>114097312</v>
      </c>
      <c r="K25" s="31">
        <f t="shared" si="2"/>
        <v>-42541490</v>
      </c>
      <c r="L25" s="31">
        <f t="shared" si="2"/>
        <v>-1821530</v>
      </c>
      <c r="M25" s="31">
        <f t="shared" si="2"/>
        <v>167717336</v>
      </c>
      <c r="N25" s="31">
        <f t="shared" si="2"/>
        <v>123354316</v>
      </c>
      <c r="O25" s="31">
        <f t="shared" si="2"/>
        <v>-28555772</v>
      </c>
      <c r="P25" s="31">
        <f t="shared" si="2"/>
        <v>-29848242</v>
      </c>
      <c r="Q25" s="31">
        <f t="shared" si="2"/>
        <v>143538290</v>
      </c>
      <c r="R25" s="31">
        <f t="shared" si="2"/>
        <v>85134276</v>
      </c>
      <c r="S25" s="31">
        <f t="shared" si="2"/>
        <v>-42772815</v>
      </c>
      <c r="T25" s="31">
        <f t="shared" si="2"/>
        <v>-37536947</v>
      </c>
      <c r="U25" s="31">
        <f t="shared" si="2"/>
        <v>9869659</v>
      </c>
      <c r="V25" s="31">
        <f t="shared" si="2"/>
        <v>-70440103</v>
      </c>
      <c r="W25" s="31">
        <f t="shared" si="2"/>
        <v>252145801</v>
      </c>
      <c r="X25" s="31">
        <f t="shared" si="2"/>
        <v>2413138492</v>
      </c>
      <c r="Y25" s="31">
        <f t="shared" si="2"/>
        <v>-2160992691</v>
      </c>
      <c r="Z25" s="32">
        <f>+IF(X25&lt;&gt;0,+(Y25/X25)*100,0)</f>
        <v>-89.5511259782267</v>
      </c>
      <c r="AA25" s="33">
        <f>+AA12+AA24</f>
        <v>2413138492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51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52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53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54</v>
      </c>
      <c r="B30" s="17"/>
      <c r="C30" s="18">
        <v>23126340</v>
      </c>
      <c r="D30" s="18"/>
      <c r="E30" s="19">
        <v>1499000</v>
      </c>
      <c r="F30" s="20"/>
      <c r="G30" s="20">
        <v>-1755618</v>
      </c>
      <c r="H30" s="20">
        <v>-883249</v>
      </c>
      <c r="I30" s="20">
        <v>-1777655</v>
      </c>
      <c r="J30" s="20">
        <v>-4416522</v>
      </c>
      <c r="K30" s="20">
        <v>890675</v>
      </c>
      <c r="L30" s="20">
        <v>-940145</v>
      </c>
      <c r="M30" s="20">
        <v>-947996</v>
      </c>
      <c r="N30" s="20">
        <v>-997466</v>
      </c>
      <c r="O30" s="20">
        <v>-1853801</v>
      </c>
      <c r="P30" s="20"/>
      <c r="Q30" s="20">
        <v>-955912</v>
      </c>
      <c r="R30" s="20">
        <v>-2809713</v>
      </c>
      <c r="S30" s="20">
        <v>-963895</v>
      </c>
      <c r="T30" s="20">
        <v>-971944</v>
      </c>
      <c r="U30" s="20">
        <v>-95797</v>
      </c>
      <c r="V30" s="20">
        <v>-2031636</v>
      </c>
      <c r="W30" s="20">
        <v>-10255337</v>
      </c>
      <c r="X30" s="20"/>
      <c r="Y30" s="20">
        <v>-10255337</v>
      </c>
      <c r="Z30" s="21"/>
      <c r="AA30" s="22"/>
    </row>
    <row r="31" spans="1:27" ht="12.75">
      <c r="A31" s="23" t="s">
        <v>55</v>
      </c>
      <c r="B31" s="17"/>
      <c r="C31" s="18">
        <v>-41826</v>
      </c>
      <c r="D31" s="18"/>
      <c r="E31" s="19"/>
      <c r="F31" s="20"/>
      <c r="G31" s="20">
        <v>600</v>
      </c>
      <c r="H31" s="20">
        <v>6400</v>
      </c>
      <c r="I31" s="20">
        <v>5750</v>
      </c>
      <c r="J31" s="20">
        <v>12750</v>
      </c>
      <c r="K31" s="20">
        <v>10300</v>
      </c>
      <c r="L31" s="20">
        <v>3150</v>
      </c>
      <c r="M31" s="20">
        <v>650</v>
      </c>
      <c r="N31" s="20">
        <v>14100</v>
      </c>
      <c r="O31" s="20">
        <v>1850</v>
      </c>
      <c r="P31" s="20">
        <v>2500</v>
      </c>
      <c r="Q31" s="20"/>
      <c r="R31" s="20">
        <v>4350</v>
      </c>
      <c r="S31" s="20">
        <v>1300</v>
      </c>
      <c r="T31" s="20">
        <v>2400</v>
      </c>
      <c r="U31" s="20">
        <v>1950</v>
      </c>
      <c r="V31" s="20">
        <v>5650</v>
      </c>
      <c r="W31" s="20">
        <v>36850</v>
      </c>
      <c r="X31" s="20"/>
      <c r="Y31" s="20">
        <v>36850</v>
      </c>
      <c r="Z31" s="21"/>
      <c r="AA31" s="22"/>
    </row>
    <row r="32" spans="1:27" ht="12.75">
      <c r="A32" s="23" t="s">
        <v>56</v>
      </c>
      <c r="B32" s="17"/>
      <c r="C32" s="18">
        <v>245651464</v>
      </c>
      <c r="D32" s="18"/>
      <c r="E32" s="19">
        <v>127657000</v>
      </c>
      <c r="F32" s="20">
        <v>56484000</v>
      </c>
      <c r="G32" s="20">
        <v>-2846661</v>
      </c>
      <c r="H32" s="20">
        <v>3058114</v>
      </c>
      <c r="I32" s="20">
        <v>-19651053</v>
      </c>
      <c r="J32" s="20">
        <v>-19439600</v>
      </c>
      <c r="K32" s="20">
        <v>-61297821</v>
      </c>
      <c r="L32" s="20">
        <v>26784756</v>
      </c>
      <c r="M32" s="20">
        <v>2357734</v>
      </c>
      <c r="N32" s="20">
        <v>-32155331</v>
      </c>
      <c r="O32" s="20">
        <v>-9236923</v>
      </c>
      <c r="P32" s="20">
        <v>-20750854</v>
      </c>
      <c r="Q32" s="20">
        <v>50634451</v>
      </c>
      <c r="R32" s="20">
        <v>20646674</v>
      </c>
      <c r="S32" s="20">
        <v>-32863905</v>
      </c>
      <c r="T32" s="20">
        <v>-7237784</v>
      </c>
      <c r="U32" s="20">
        <v>19103895</v>
      </c>
      <c r="V32" s="20">
        <v>-20997794</v>
      </c>
      <c r="W32" s="20">
        <v>-51946051</v>
      </c>
      <c r="X32" s="20">
        <v>56484000</v>
      </c>
      <c r="Y32" s="20">
        <v>-108430051</v>
      </c>
      <c r="Z32" s="21">
        <v>-191.97</v>
      </c>
      <c r="AA32" s="22">
        <v>56484000</v>
      </c>
    </row>
    <row r="33" spans="1:27" ht="12.75">
      <c r="A33" s="23" t="s">
        <v>57</v>
      </c>
      <c r="B33" s="17"/>
      <c r="C33" s="18">
        <v>13825601</v>
      </c>
      <c r="D33" s="18"/>
      <c r="E33" s="19"/>
      <c r="F33" s="20"/>
      <c r="G33" s="20"/>
      <c r="H33" s="20"/>
      <c r="I33" s="20"/>
      <c r="J33" s="20"/>
      <c r="K33" s="20"/>
      <c r="L33" s="20">
        <v>105328</v>
      </c>
      <c r="M33" s="20">
        <v>48247</v>
      </c>
      <c r="N33" s="20">
        <v>153575</v>
      </c>
      <c r="O33" s="20">
        <v>15215</v>
      </c>
      <c r="P33" s="20"/>
      <c r="Q33" s="20"/>
      <c r="R33" s="20">
        <v>15215</v>
      </c>
      <c r="S33" s="20"/>
      <c r="T33" s="20"/>
      <c r="U33" s="20">
        <v>-1096778</v>
      </c>
      <c r="V33" s="20">
        <v>-1096778</v>
      </c>
      <c r="W33" s="20">
        <v>-927988</v>
      </c>
      <c r="X33" s="20"/>
      <c r="Y33" s="20">
        <v>-927988</v>
      </c>
      <c r="Z33" s="21"/>
      <c r="AA33" s="22"/>
    </row>
    <row r="34" spans="1:27" ht="12.75">
      <c r="A34" s="27" t="s">
        <v>58</v>
      </c>
      <c r="B34" s="28"/>
      <c r="C34" s="29">
        <f aca="true" t="shared" si="3" ref="C34:Y34">SUM(C29:C33)</f>
        <v>282561579</v>
      </c>
      <c r="D34" s="29">
        <f>SUM(D29:D33)</f>
        <v>0</v>
      </c>
      <c r="E34" s="30">
        <f t="shared" si="3"/>
        <v>129156000</v>
      </c>
      <c r="F34" s="31">
        <f t="shared" si="3"/>
        <v>56484000</v>
      </c>
      <c r="G34" s="31">
        <f t="shared" si="3"/>
        <v>-4601679</v>
      </c>
      <c r="H34" s="31">
        <f t="shared" si="3"/>
        <v>2181265</v>
      </c>
      <c r="I34" s="31">
        <f t="shared" si="3"/>
        <v>-21422958</v>
      </c>
      <c r="J34" s="31">
        <f t="shared" si="3"/>
        <v>-23843372</v>
      </c>
      <c r="K34" s="31">
        <f t="shared" si="3"/>
        <v>-60396846</v>
      </c>
      <c r="L34" s="31">
        <f t="shared" si="3"/>
        <v>25953089</v>
      </c>
      <c r="M34" s="31">
        <f t="shared" si="3"/>
        <v>1458635</v>
      </c>
      <c r="N34" s="31">
        <f t="shared" si="3"/>
        <v>-32985122</v>
      </c>
      <c r="O34" s="31">
        <f t="shared" si="3"/>
        <v>-11073659</v>
      </c>
      <c r="P34" s="31">
        <f t="shared" si="3"/>
        <v>-20748354</v>
      </c>
      <c r="Q34" s="31">
        <f t="shared" si="3"/>
        <v>49678539</v>
      </c>
      <c r="R34" s="31">
        <f t="shared" si="3"/>
        <v>17856526</v>
      </c>
      <c r="S34" s="31">
        <f t="shared" si="3"/>
        <v>-33826500</v>
      </c>
      <c r="T34" s="31">
        <f t="shared" si="3"/>
        <v>-8207328</v>
      </c>
      <c r="U34" s="31">
        <f t="shared" si="3"/>
        <v>17913270</v>
      </c>
      <c r="V34" s="31">
        <f t="shared" si="3"/>
        <v>-24120558</v>
      </c>
      <c r="W34" s="31">
        <f t="shared" si="3"/>
        <v>-63092526</v>
      </c>
      <c r="X34" s="31">
        <f t="shared" si="3"/>
        <v>56484000</v>
      </c>
      <c r="Y34" s="31">
        <f t="shared" si="3"/>
        <v>-119576526</v>
      </c>
      <c r="Z34" s="32">
        <f>+IF(X34&lt;&gt;0,+(Y34/X34)*100,0)</f>
        <v>-211.69981941788825</v>
      </c>
      <c r="AA34" s="33">
        <f>SUM(AA29:AA33)</f>
        <v>56484000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59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60</v>
      </c>
      <c r="B37" s="17"/>
      <c r="C37" s="18">
        <v>16876733</v>
      </c>
      <c r="D37" s="18"/>
      <c r="E37" s="19">
        <v>7558000</v>
      </c>
      <c r="F37" s="20">
        <v>16163000</v>
      </c>
      <c r="G37" s="20">
        <v>-4201897</v>
      </c>
      <c r="H37" s="20"/>
      <c r="I37" s="20">
        <v>-506382</v>
      </c>
      <c r="J37" s="20">
        <v>-4708279</v>
      </c>
      <c r="K37" s="20">
        <v>4048939</v>
      </c>
      <c r="L37" s="20">
        <v>-3000000</v>
      </c>
      <c r="M37" s="20"/>
      <c r="N37" s="20">
        <v>1048939</v>
      </c>
      <c r="O37" s="20">
        <v>-3884078</v>
      </c>
      <c r="P37" s="20">
        <v>-27000000</v>
      </c>
      <c r="Q37" s="20">
        <v>-1547802</v>
      </c>
      <c r="R37" s="20">
        <v>-32431880</v>
      </c>
      <c r="S37" s="20"/>
      <c r="T37" s="20"/>
      <c r="U37" s="20">
        <v>1119172</v>
      </c>
      <c r="V37" s="20">
        <v>1119172</v>
      </c>
      <c r="W37" s="20">
        <v>-34972048</v>
      </c>
      <c r="X37" s="20">
        <v>16163000</v>
      </c>
      <c r="Y37" s="20">
        <v>-51135048</v>
      </c>
      <c r="Z37" s="21">
        <v>-316.37</v>
      </c>
      <c r="AA37" s="22">
        <v>16163000</v>
      </c>
    </row>
    <row r="38" spans="1:27" ht="12.75">
      <c r="A38" s="23" t="s">
        <v>57</v>
      </c>
      <c r="B38" s="17"/>
      <c r="C38" s="18">
        <v>14661083</v>
      </c>
      <c r="D38" s="18"/>
      <c r="E38" s="19">
        <v>29181000</v>
      </c>
      <c r="F38" s="20">
        <v>8163000</v>
      </c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>
        <v>8163000</v>
      </c>
      <c r="Y38" s="20">
        <v>-8163000</v>
      </c>
      <c r="Z38" s="21">
        <v>-100</v>
      </c>
      <c r="AA38" s="22">
        <v>8163000</v>
      </c>
    </row>
    <row r="39" spans="1:27" ht="12.75">
      <c r="A39" s="27" t="s">
        <v>61</v>
      </c>
      <c r="B39" s="35"/>
      <c r="C39" s="29">
        <f aca="true" t="shared" si="4" ref="C39:Y39">SUM(C37:C38)</f>
        <v>31537816</v>
      </c>
      <c r="D39" s="29">
        <f>SUM(D37:D38)</f>
        <v>0</v>
      </c>
      <c r="E39" s="36">
        <f t="shared" si="4"/>
        <v>36739000</v>
      </c>
      <c r="F39" s="37">
        <f t="shared" si="4"/>
        <v>24326000</v>
      </c>
      <c r="G39" s="37">
        <f t="shared" si="4"/>
        <v>-4201897</v>
      </c>
      <c r="H39" s="37">
        <f t="shared" si="4"/>
        <v>0</v>
      </c>
      <c r="I39" s="37">
        <f t="shared" si="4"/>
        <v>-506382</v>
      </c>
      <c r="J39" s="37">
        <f t="shared" si="4"/>
        <v>-4708279</v>
      </c>
      <c r="K39" s="37">
        <f t="shared" si="4"/>
        <v>4048939</v>
      </c>
      <c r="L39" s="37">
        <f t="shared" si="4"/>
        <v>-3000000</v>
      </c>
      <c r="M39" s="37">
        <f t="shared" si="4"/>
        <v>0</v>
      </c>
      <c r="N39" s="37">
        <f t="shared" si="4"/>
        <v>1048939</v>
      </c>
      <c r="O39" s="37">
        <f t="shared" si="4"/>
        <v>-3884078</v>
      </c>
      <c r="P39" s="37">
        <f t="shared" si="4"/>
        <v>-27000000</v>
      </c>
      <c r="Q39" s="37">
        <f t="shared" si="4"/>
        <v>-1547802</v>
      </c>
      <c r="R39" s="37">
        <f t="shared" si="4"/>
        <v>-32431880</v>
      </c>
      <c r="S39" s="37">
        <f t="shared" si="4"/>
        <v>0</v>
      </c>
      <c r="T39" s="37">
        <f t="shared" si="4"/>
        <v>0</v>
      </c>
      <c r="U39" s="37">
        <f t="shared" si="4"/>
        <v>1119172</v>
      </c>
      <c r="V39" s="37">
        <f t="shared" si="4"/>
        <v>1119172</v>
      </c>
      <c r="W39" s="37">
        <f t="shared" si="4"/>
        <v>-34972048</v>
      </c>
      <c r="X39" s="37">
        <f t="shared" si="4"/>
        <v>24326000</v>
      </c>
      <c r="Y39" s="37">
        <f t="shared" si="4"/>
        <v>-59298048</v>
      </c>
      <c r="Z39" s="38">
        <f>+IF(X39&lt;&gt;0,+(Y39/X39)*100,0)</f>
        <v>-243.76407136397268</v>
      </c>
      <c r="AA39" s="39">
        <f>SUM(AA37:AA38)</f>
        <v>24326000</v>
      </c>
    </row>
    <row r="40" spans="1:27" ht="12.75">
      <c r="A40" s="27" t="s">
        <v>62</v>
      </c>
      <c r="B40" s="28"/>
      <c r="C40" s="29">
        <f aca="true" t="shared" si="5" ref="C40:Y40">+C34+C39</f>
        <v>314099395</v>
      </c>
      <c r="D40" s="29">
        <f>+D34+D39</f>
        <v>0</v>
      </c>
      <c r="E40" s="30">
        <f t="shared" si="5"/>
        <v>165895000</v>
      </c>
      <c r="F40" s="31">
        <f t="shared" si="5"/>
        <v>80810000</v>
      </c>
      <c r="G40" s="31">
        <f t="shared" si="5"/>
        <v>-8803576</v>
      </c>
      <c r="H40" s="31">
        <f t="shared" si="5"/>
        <v>2181265</v>
      </c>
      <c r="I40" s="31">
        <f t="shared" si="5"/>
        <v>-21929340</v>
      </c>
      <c r="J40" s="31">
        <f t="shared" si="5"/>
        <v>-28551651</v>
      </c>
      <c r="K40" s="31">
        <f t="shared" si="5"/>
        <v>-56347907</v>
      </c>
      <c r="L40" s="31">
        <f t="shared" si="5"/>
        <v>22953089</v>
      </c>
      <c r="M40" s="31">
        <f t="shared" si="5"/>
        <v>1458635</v>
      </c>
      <c r="N40" s="31">
        <f t="shared" si="5"/>
        <v>-31936183</v>
      </c>
      <c r="O40" s="31">
        <f t="shared" si="5"/>
        <v>-14957737</v>
      </c>
      <c r="P40" s="31">
        <f t="shared" si="5"/>
        <v>-47748354</v>
      </c>
      <c r="Q40" s="31">
        <f t="shared" si="5"/>
        <v>48130737</v>
      </c>
      <c r="R40" s="31">
        <f t="shared" si="5"/>
        <v>-14575354</v>
      </c>
      <c r="S40" s="31">
        <f t="shared" si="5"/>
        <v>-33826500</v>
      </c>
      <c r="T40" s="31">
        <f t="shared" si="5"/>
        <v>-8207328</v>
      </c>
      <c r="U40" s="31">
        <f t="shared" si="5"/>
        <v>19032442</v>
      </c>
      <c r="V40" s="31">
        <f t="shared" si="5"/>
        <v>-23001386</v>
      </c>
      <c r="W40" s="31">
        <f t="shared" si="5"/>
        <v>-98064574</v>
      </c>
      <c r="X40" s="31">
        <f t="shared" si="5"/>
        <v>80810000</v>
      </c>
      <c r="Y40" s="31">
        <f t="shared" si="5"/>
        <v>-178874574</v>
      </c>
      <c r="Z40" s="32">
        <f>+IF(X40&lt;&gt;0,+(Y40/X40)*100,0)</f>
        <v>-221.3520282143299</v>
      </c>
      <c r="AA40" s="33">
        <f>+AA34+AA39</f>
        <v>80810000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1873971504</v>
      </c>
      <c r="D42" s="43">
        <f>+D25-D40</f>
        <v>0</v>
      </c>
      <c r="E42" s="44">
        <f t="shared" si="6"/>
        <v>2289559762</v>
      </c>
      <c r="F42" s="45">
        <f t="shared" si="6"/>
        <v>2332328492</v>
      </c>
      <c r="G42" s="45">
        <f t="shared" si="6"/>
        <v>167196558</v>
      </c>
      <c r="H42" s="45">
        <f t="shared" si="6"/>
        <v>-6032605</v>
      </c>
      <c r="I42" s="45">
        <f t="shared" si="6"/>
        <v>-18514990</v>
      </c>
      <c r="J42" s="45">
        <f t="shared" si="6"/>
        <v>142648963</v>
      </c>
      <c r="K42" s="45">
        <f t="shared" si="6"/>
        <v>13806417</v>
      </c>
      <c r="L42" s="45">
        <f t="shared" si="6"/>
        <v>-24774619</v>
      </c>
      <c r="M42" s="45">
        <f t="shared" si="6"/>
        <v>166258701</v>
      </c>
      <c r="N42" s="45">
        <f t="shared" si="6"/>
        <v>155290499</v>
      </c>
      <c r="O42" s="45">
        <f t="shared" si="6"/>
        <v>-13598035</v>
      </c>
      <c r="P42" s="45">
        <f t="shared" si="6"/>
        <v>17900112</v>
      </c>
      <c r="Q42" s="45">
        <f t="shared" si="6"/>
        <v>95407553</v>
      </c>
      <c r="R42" s="45">
        <f t="shared" si="6"/>
        <v>99709630</v>
      </c>
      <c r="S42" s="45">
        <f t="shared" si="6"/>
        <v>-8946315</v>
      </c>
      <c r="T42" s="45">
        <f t="shared" si="6"/>
        <v>-29329619</v>
      </c>
      <c r="U42" s="45">
        <f t="shared" si="6"/>
        <v>-9162783</v>
      </c>
      <c r="V42" s="45">
        <f t="shared" si="6"/>
        <v>-47438717</v>
      </c>
      <c r="W42" s="45">
        <f t="shared" si="6"/>
        <v>350210375</v>
      </c>
      <c r="X42" s="45">
        <f t="shared" si="6"/>
        <v>2332328492</v>
      </c>
      <c r="Y42" s="45">
        <f t="shared" si="6"/>
        <v>-1982118117</v>
      </c>
      <c r="Z42" s="46">
        <f>+IF(X42&lt;&gt;0,+(Y42/X42)*100,0)</f>
        <v>-84.98451756683338</v>
      </c>
      <c r="AA42" s="47">
        <f>+AA25-AA40</f>
        <v>2332328492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1832993240</v>
      </c>
      <c r="D45" s="18"/>
      <c r="E45" s="19">
        <v>2002348755</v>
      </c>
      <c r="F45" s="20">
        <v>1999838785</v>
      </c>
      <c r="G45" s="20"/>
      <c r="H45" s="20"/>
      <c r="I45" s="20"/>
      <c r="J45" s="20"/>
      <c r="K45" s="20">
        <v>-3</v>
      </c>
      <c r="L45" s="20"/>
      <c r="M45" s="20">
        <v>38997850</v>
      </c>
      <c r="N45" s="20">
        <v>38997847</v>
      </c>
      <c r="O45" s="20">
        <v>7027</v>
      </c>
      <c r="P45" s="20">
        <v>1</v>
      </c>
      <c r="Q45" s="20">
        <v>3</v>
      </c>
      <c r="R45" s="20">
        <v>7031</v>
      </c>
      <c r="S45" s="20">
        <v>2</v>
      </c>
      <c r="T45" s="20">
        <v>1</v>
      </c>
      <c r="U45" s="20">
        <v>4</v>
      </c>
      <c r="V45" s="20">
        <v>7</v>
      </c>
      <c r="W45" s="20">
        <v>39004885</v>
      </c>
      <c r="X45" s="20">
        <v>1999838785</v>
      </c>
      <c r="Y45" s="20">
        <v>-1960833900</v>
      </c>
      <c r="Z45" s="48">
        <v>-98.05</v>
      </c>
      <c r="AA45" s="22">
        <v>1999838785</v>
      </c>
    </row>
    <row r="46" spans="1:27" ht="12.7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2.75">
      <c r="A47" s="23"/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68</v>
      </c>
      <c r="B48" s="50" t="s">
        <v>64</v>
      </c>
      <c r="C48" s="51">
        <f aca="true" t="shared" si="7" ref="C48:Y48">SUM(C45:C47)</f>
        <v>1832993240</v>
      </c>
      <c r="D48" s="51">
        <f>SUM(D45:D47)</f>
        <v>0</v>
      </c>
      <c r="E48" s="52">
        <f t="shared" si="7"/>
        <v>2002348755</v>
      </c>
      <c r="F48" s="53">
        <f t="shared" si="7"/>
        <v>1999838785</v>
      </c>
      <c r="G48" s="53">
        <f t="shared" si="7"/>
        <v>0</v>
      </c>
      <c r="H48" s="53">
        <f t="shared" si="7"/>
        <v>0</v>
      </c>
      <c r="I48" s="53">
        <f t="shared" si="7"/>
        <v>0</v>
      </c>
      <c r="J48" s="53">
        <f t="shared" si="7"/>
        <v>0</v>
      </c>
      <c r="K48" s="53">
        <f t="shared" si="7"/>
        <v>-3</v>
      </c>
      <c r="L48" s="53">
        <f t="shared" si="7"/>
        <v>0</v>
      </c>
      <c r="M48" s="53">
        <f t="shared" si="7"/>
        <v>38997850</v>
      </c>
      <c r="N48" s="53">
        <f t="shared" si="7"/>
        <v>38997847</v>
      </c>
      <c r="O48" s="53">
        <f t="shared" si="7"/>
        <v>7027</v>
      </c>
      <c r="P48" s="53">
        <f t="shared" si="7"/>
        <v>1</v>
      </c>
      <c r="Q48" s="53">
        <f t="shared" si="7"/>
        <v>3</v>
      </c>
      <c r="R48" s="53">
        <f t="shared" si="7"/>
        <v>7031</v>
      </c>
      <c r="S48" s="53">
        <f t="shared" si="7"/>
        <v>2</v>
      </c>
      <c r="T48" s="53">
        <f t="shared" si="7"/>
        <v>1</v>
      </c>
      <c r="U48" s="53">
        <f t="shared" si="7"/>
        <v>4</v>
      </c>
      <c r="V48" s="53">
        <f t="shared" si="7"/>
        <v>7</v>
      </c>
      <c r="W48" s="53">
        <f t="shared" si="7"/>
        <v>39004885</v>
      </c>
      <c r="X48" s="53">
        <f t="shared" si="7"/>
        <v>1999838785</v>
      </c>
      <c r="Y48" s="53">
        <f t="shared" si="7"/>
        <v>-1960833900</v>
      </c>
      <c r="Z48" s="54">
        <f>+IF(X48&lt;&gt;0,+(Y48/X48)*100,0)</f>
        <v>-98.04959853301375</v>
      </c>
      <c r="AA48" s="55">
        <f>SUM(AA45:AA47)</f>
        <v>1999838785</v>
      </c>
    </row>
    <row r="49" spans="1:27" ht="12.75">
      <c r="A49" s="56" t="s">
        <v>123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124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125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7" t="s">
        <v>70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126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10815190</v>
      </c>
      <c r="D6" s="18"/>
      <c r="E6" s="19">
        <v>189257253</v>
      </c>
      <c r="F6" s="20">
        <v>633068629</v>
      </c>
      <c r="G6" s="20">
        <v>11973972</v>
      </c>
      <c r="H6" s="20">
        <v>-3804864</v>
      </c>
      <c r="I6" s="20">
        <v>10843216</v>
      </c>
      <c r="J6" s="20">
        <v>19012324</v>
      </c>
      <c r="K6" s="20">
        <v>301</v>
      </c>
      <c r="L6" s="20">
        <v>6169</v>
      </c>
      <c r="M6" s="20">
        <v>12117832</v>
      </c>
      <c r="N6" s="20">
        <v>12124302</v>
      </c>
      <c r="O6" s="20">
        <v>-12071606</v>
      </c>
      <c r="P6" s="20">
        <v>6995014</v>
      </c>
      <c r="Q6" s="20">
        <v>-1273738</v>
      </c>
      <c r="R6" s="20">
        <v>-6350330</v>
      </c>
      <c r="S6" s="20">
        <v>-5685840</v>
      </c>
      <c r="T6" s="20">
        <v>4185</v>
      </c>
      <c r="U6" s="20">
        <v>1695163</v>
      </c>
      <c r="V6" s="20">
        <v>-3986492</v>
      </c>
      <c r="W6" s="20">
        <v>20799804</v>
      </c>
      <c r="X6" s="20">
        <v>633068629</v>
      </c>
      <c r="Y6" s="20">
        <v>-612268825</v>
      </c>
      <c r="Z6" s="21">
        <v>-96.71</v>
      </c>
      <c r="AA6" s="22">
        <v>633068629</v>
      </c>
    </row>
    <row r="7" spans="1:27" ht="12.75">
      <c r="A7" s="23" t="s">
        <v>34</v>
      </c>
      <c r="B7" s="17"/>
      <c r="C7" s="18">
        <v>185806628</v>
      </c>
      <c r="D7" s="18"/>
      <c r="E7" s="19">
        <v>10715018</v>
      </c>
      <c r="F7" s="20">
        <v>10715018</v>
      </c>
      <c r="G7" s="20">
        <v>71240161</v>
      </c>
      <c r="H7" s="20">
        <v>-8287569</v>
      </c>
      <c r="I7" s="20">
        <v>221053270</v>
      </c>
      <c r="J7" s="20">
        <v>284005862</v>
      </c>
      <c r="K7" s="20">
        <v>-3167679</v>
      </c>
      <c r="L7" s="20">
        <v>-17975891</v>
      </c>
      <c r="M7" s="20">
        <v>28617363</v>
      </c>
      <c r="N7" s="20">
        <v>7473793</v>
      </c>
      <c r="O7" s="20">
        <v>-4200914</v>
      </c>
      <c r="P7" s="20">
        <v>-10449824</v>
      </c>
      <c r="Q7" s="20">
        <v>37117592</v>
      </c>
      <c r="R7" s="20">
        <v>22466854</v>
      </c>
      <c r="S7" s="20">
        <v>4898391</v>
      </c>
      <c r="T7" s="20">
        <v>-9746295</v>
      </c>
      <c r="U7" s="20">
        <v>-20171045</v>
      </c>
      <c r="V7" s="20">
        <v>-25018949</v>
      </c>
      <c r="W7" s="20">
        <v>288927560</v>
      </c>
      <c r="X7" s="20">
        <v>10715018</v>
      </c>
      <c r="Y7" s="20">
        <v>278212542</v>
      </c>
      <c r="Z7" s="21">
        <v>2596.47</v>
      </c>
      <c r="AA7" s="22">
        <v>10715018</v>
      </c>
    </row>
    <row r="8" spans="1:27" ht="12.75">
      <c r="A8" s="23" t="s">
        <v>35</v>
      </c>
      <c r="B8" s="17"/>
      <c r="C8" s="18">
        <v>13633805</v>
      </c>
      <c r="D8" s="18"/>
      <c r="E8" s="19">
        <v>13371657</v>
      </c>
      <c r="F8" s="20">
        <v>20453783</v>
      </c>
      <c r="G8" s="20">
        <v>-4849</v>
      </c>
      <c r="H8" s="20">
        <v>4329</v>
      </c>
      <c r="I8" s="20">
        <v>25044753</v>
      </c>
      <c r="J8" s="20">
        <v>25044233</v>
      </c>
      <c r="K8" s="20">
        <v>-2940</v>
      </c>
      <c r="L8" s="20">
        <v>-17967</v>
      </c>
      <c r="M8" s="20">
        <v>17368</v>
      </c>
      <c r="N8" s="20">
        <v>-3539</v>
      </c>
      <c r="O8" s="20">
        <v>-11159</v>
      </c>
      <c r="P8" s="20">
        <v>-2041081</v>
      </c>
      <c r="Q8" s="20">
        <v>-836644</v>
      </c>
      <c r="R8" s="20">
        <v>-2888884</v>
      </c>
      <c r="S8" s="20">
        <v>7354</v>
      </c>
      <c r="T8" s="20">
        <v>20757</v>
      </c>
      <c r="U8" s="20">
        <v>-359409</v>
      </c>
      <c r="V8" s="20">
        <v>-331298</v>
      </c>
      <c r="W8" s="20">
        <v>21820512</v>
      </c>
      <c r="X8" s="20">
        <v>20453783</v>
      </c>
      <c r="Y8" s="20">
        <v>1366729</v>
      </c>
      <c r="Z8" s="21">
        <v>6.68</v>
      </c>
      <c r="AA8" s="22">
        <v>20453783</v>
      </c>
    </row>
    <row r="9" spans="1:27" ht="12.75">
      <c r="A9" s="23" t="s">
        <v>36</v>
      </c>
      <c r="B9" s="17"/>
      <c r="C9" s="18">
        <v>-953950</v>
      </c>
      <c r="D9" s="18"/>
      <c r="E9" s="19">
        <v>7312129</v>
      </c>
      <c r="F9" s="20">
        <v>7312129</v>
      </c>
      <c r="G9" s="20">
        <v>-1472843</v>
      </c>
      <c r="H9" s="20">
        <v>-1305603</v>
      </c>
      <c r="I9" s="20">
        <v>-1256676</v>
      </c>
      <c r="J9" s="20">
        <v>-4035122</v>
      </c>
      <c r="K9" s="20">
        <v>-2594739</v>
      </c>
      <c r="L9" s="20">
        <v>1385165</v>
      </c>
      <c r="M9" s="20">
        <v>1735028</v>
      </c>
      <c r="N9" s="20">
        <v>525454</v>
      </c>
      <c r="O9" s="20">
        <v>-1342915</v>
      </c>
      <c r="P9" s="20">
        <v>683545</v>
      </c>
      <c r="Q9" s="20">
        <v>-301004</v>
      </c>
      <c r="R9" s="20">
        <v>-960374</v>
      </c>
      <c r="S9" s="20">
        <v>53748</v>
      </c>
      <c r="T9" s="20">
        <v>-1979193</v>
      </c>
      <c r="U9" s="20">
        <v>936427</v>
      </c>
      <c r="V9" s="20">
        <v>-989018</v>
      </c>
      <c r="W9" s="20">
        <v>-5459060</v>
      </c>
      <c r="X9" s="20">
        <v>7312129</v>
      </c>
      <c r="Y9" s="20">
        <v>-12771189</v>
      </c>
      <c r="Z9" s="21">
        <v>-174.66</v>
      </c>
      <c r="AA9" s="22">
        <v>7312129</v>
      </c>
    </row>
    <row r="10" spans="1:27" ht="12.75">
      <c r="A10" s="23" t="s">
        <v>37</v>
      </c>
      <c r="B10" s="17"/>
      <c r="C10" s="18">
        <v>2379003</v>
      </c>
      <c r="D10" s="18"/>
      <c r="E10" s="19"/>
      <c r="F10" s="20"/>
      <c r="G10" s="24"/>
      <c r="H10" s="24"/>
      <c r="I10" s="24">
        <v>2379003</v>
      </c>
      <c r="J10" s="20">
        <v>2379003</v>
      </c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>
        <v>2379003</v>
      </c>
      <c r="X10" s="20"/>
      <c r="Y10" s="24">
        <v>2379003</v>
      </c>
      <c r="Z10" s="25"/>
      <c r="AA10" s="26"/>
    </row>
    <row r="11" spans="1:27" ht="12.75">
      <c r="A11" s="23" t="s">
        <v>38</v>
      </c>
      <c r="B11" s="17"/>
      <c r="C11" s="18"/>
      <c r="D11" s="18"/>
      <c r="E11" s="19">
        <v>1143510</v>
      </c>
      <c r="F11" s="20"/>
      <c r="G11" s="20"/>
      <c r="H11" s="20">
        <v>20797</v>
      </c>
      <c r="I11" s="20">
        <v>20797</v>
      </c>
      <c r="J11" s="20">
        <v>41594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>
        <v>-20797</v>
      </c>
      <c r="V11" s="20">
        <v>-20797</v>
      </c>
      <c r="W11" s="20">
        <v>20797</v>
      </c>
      <c r="X11" s="20"/>
      <c r="Y11" s="20">
        <v>20797</v>
      </c>
      <c r="Z11" s="21"/>
      <c r="AA11" s="22"/>
    </row>
    <row r="12" spans="1:27" ht="12.75">
      <c r="A12" s="27" t="s">
        <v>39</v>
      </c>
      <c r="B12" s="28"/>
      <c r="C12" s="29">
        <f aca="true" t="shared" si="0" ref="C12:Y12">SUM(C6:C11)</f>
        <v>211680676</v>
      </c>
      <c r="D12" s="29">
        <f>SUM(D6:D11)</f>
        <v>0</v>
      </c>
      <c r="E12" s="30">
        <f t="shared" si="0"/>
        <v>221799567</v>
      </c>
      <c r="F12" s="31">
        <f t="shared" si="0"/>
        <v>671549559</v>
      </c>
      <c r="G12" s="31">
        <f t="shared" si="0"/>
        <v>81736441</v>
      </c>
      <c r="H12" s="31">
        <f t="shared" si="0"/>
        <v>-13372910</v>
      </c>
      <c r="I12" s="31">
        <f t="shared" si="0"/>
        <v>258084363</v>
      </c>
      <c r="J12" s="31">
        <f t="shared" si="0"/>
        <v>326447894</v>
      </c>
      <c r="K12" s="31">
        <f t="shared" si="0"/>
        <v>-5765057</v>
      </c>
      <c r="L12" s="31">
        <f t="shared" si="0"/>
        <v>-16602524</v>
      </c>
      <c r="M12" s="31">
        <f t="shared" si="0"/>
        <v>42487591</v>
      </c>
      <c r="N12" s="31">
        <f t="shared" si="0"/>
        <v>20120010</v>
      </c>
      <c r="O12" s="31">
        <f t="shared" si="0"/>
        <v>-17626594</v>
      </c>
      <c r="P12" s="31">
        <f t="shared" si="0"/>
        <v>-4812346</v>
      </c>
      <c r="Q12" s="31">
        <f t="shared" si="0"/>
        <v>34706206</v>
      </c>
      <c r="R12" s="31">
        <f t="shared" si="0"/>
        <v>12267266</v>
      </c>
      <c r="S12" s="31">
        <f t="shared" si="0"/>
        <v>-726347</v>
      </c>
      <c r="T12" s="31">
        <f t="shared" si="0"/>
        <v>-11700546</v>
      </c>
      <c r="U12" s="31">
        <f t="shared" si="0"/>
        <v>-17919661</v>
      </c>
      <c r="V12" s="31">
        <f t="shared" si="0"/>
        <v>-30346554</v>
      </c>
      <c r="W12" s="31">
        <f t="shared" si="0"/>
        <v>328488616</v>
      </c>
      <c r="X12" s="31">
        <f t="shared" si="0"/>
        <v>671549559</v>
      </c>
      <c r="Y12" s="31">
        <f t="shared" si="0"/>
        <v>-343060943</v>
      </c>
      <c r="Z12" s="32">
        <f>+IF(X12&lt;&gt;0,+(Y12/X12)*100,0)</f>
        <v>-51.08497778047085</v>
      </c>
      <c r="AA12" s="33">
        <f>SUM(AA6:AA11)</f>
        <v>671549559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2.7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2.75">
      <c r="A17" s="23" t="s">
        <v>43</v>
      </c>
      <c r="B17" s="17"/>
      <c r="C17" s="18"/>
      <c r="D17" s="18"/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1"/>
      <c r="AA17" s="22"/>
    </row>
    <row r="18" spans="1:27" ht="12.7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>
        <v>363693637</v>
      </c>
      <c r="D19" s="18"/>
      <c r="E19" s="19">
        <v>684318415</v>
      </c>
      <c r="F19" s="20">
        <v>763372604</v>
      </c>
      <c r="G19" s="20">
        <v>642963</v>
      </c>
      <c r="H19" s="20">
        <v>646546</v>
      </c>
      <c r="I19" s="20">
        <v>373568126</v>
      </c>
      <c r="J19" s="20">
        <v>374857635</v>
      </c>
      <c r="K19" s="20">
        <v>2642063</v>
      </c>
      <c r="L19" s="20">
        <v>9151556</v>
      </c>
      <c r="M19" s="20">
        <v>7707032</v>
      </c>
      <c r="N19" s="20">
        <v>19500651</v>
      </c>
      <c r="O19" s="20">
        <v>1200544</v>
      </c>
      <c r="P19" s="20">
        <v>2273551</v>
      </c>
      <c r="Q19" s="20">
        <v>1265898</v>
      </c>
      <c r="R19" s="20">
        <v>4739993</v>
      </c>
      <c r="S19" s="20">
        <v>-1715153</v>
      </c>
      <c r="T19" s="20">
        <v>-263786</v>
      </c>
      <c r="U19" s="20">
        <v>9674052</v>
      </c>
      <c r="V19" s="20">
        <v>7695113</v>
      </c>
      <c r="W19" s="20">
        <v>406793392</v>
      </c>
      <c r="X19" s="20">
        <v>763372604</v>
      </c>
      <c r="Y19" s="20">
        <v>-356579212</v>
      </c>
      <c r="Z19" s="21">
        <v>-46.71</v>
      </c>
      <c r="AA19" s="22">
        <v>763372604</v>
      </c>
    </row>
    <row r="20" spans="1:27" ht="12.75">
      <c r="A20" s="23"/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46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2.75">
      <c r="A22" s="23" t="s">
        <v>47</v>
      </c>
      <c r="B22" s="17"/>
      <c r="C22" s="18">
        <v>835295</v>
      </c>
      <c r="D22" s="18"/>
      <c r="E22" s="19">
        <v>2176989</v>
      </c>
      <c r="F22" s="20">
        <v>4944758</v>
      </c>
      <c r="G22" s="20"/>
      <c r="H22" s="20"/>
      <c r="I22" s="20">
        <v>835295</v>
      </c>
      <c r="J22" s="20">
        <v>835295</v>
      </c>
      <c r="K22" s="20"/>
      <c r="L22" s="20">
        <v>105049</v>
      </c>
      <c r="M22" s="20"/>
      <c r="N22" s="20">
        <v>105049</v>
      </c>
      <c r="O22" s="20">
        <v>34893</v>
      </c>
      <c r="P22" s="20">
        <v>-136</v>
      </c>
      <c r="Q22" s="20">
        <v>-136</v>
      </c>
      <c r="R22" s="20">
        <v>34621</v>
      </c>
      <c r="S22" s="20">
        <v>-136</v>
      </c>
      <c r="T22" s="20">
        <v>-136</v>
      </c>
      <c r="U22" s="20">
        <v>-35166</v>
      </c>
      <c r="V22" s="20">
        <v>-35438</v>
      </c>
      <c r="W22" s="20">
        <v>939527</v>
      </c>
      <c r="X22" s="20">
        <v>4944758</v>
      </c>
      <c r="Y22" s="20">
        <v>-4005231</v>
      </c>
      <c r="Z22" s="21">
        <v>-81</v>
      </c>
      <c r="AA22" s="22">
        <v>4944758</v>
      </c>
    </row>
    <row r="23" spans="1:27" ht="12.75">
      <c r="A23" s="23" t="s">
        <v>48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2.75">
      <c r="A24" s="27" t="s">
        <v>49</v>
      </c>
      <c r="B24" s="35"/>
      <c r="C24" s="29">
        <f aca="true" t="shared" si="1" ref="C24:Y24">SUM(C15:C23)</f>
        <v>364528932</v>
      </c>
      <c r="D24" s="29">
        <f>SUM(D15:D23)</f>
        <v>0</v>
      </c>
      <c r="E24" s="36">
        <f t="shared" si="1"/>
        <v>686495404</v>
      </c>
      <c r="F24" s="37">
        <f t="shared" si="1"/>
        <v>768317362</v>
      </c>
      <c r="G24" s="37">
        <f t="shared" si="1"/>
        <v>642963</v>
      </c>
      <c r="H24" s="37">
        <f t="shared" si="1"/>
        <v>646546</v>
      </c>
      <c r="I24" s="37">
        <f t="shared" si="1"/>
        <v>374403421</v>
      </c>
      <c r="J24" s="37">
        <f t="shared" si="1"/>
        <v>375692930</v>
      </c>
      <c r="K24" s="37">
        <f t="shared" si="1"/>
        <v>2642063</v>
      </c>
      <c r="L24" s="37">
        <f t="shared" si="1"/>
        <v>9256605</v>
      </c>
      <c r="M24" s="37">
        <f t="shared" si="1"/>
        <v>7707032</v>
      </c>
      <c r="N24" s="37">
        <f t="shared" si="1"/>
        <v>19605700</v>
      </c>
      <c r="O24" s="37">
        <f t="shared" si="1"/>
        <v>1235437</v>
      </c>
      <c r="P24" s="37">
        <f t="shared" si="1"/>
        <v>2273415</v>
      </c>
      <c r="Q24" s="37">
        <f t="shared" si="1"/>
        <v>1265762</v>
      </c>
      <c r="R24" s="37">
        <f t="shared" si="1"/>
        <v>4774614</v>
      </c>
      <c r="S24" s="37">
        <f t="shared" si="1"/>
        <v>-1715289</v>
      </c>
      <c r="T24" s="37">
        <f t="shared" si="1"/>
        <v>-263922</v>
      </c>
      <c r="U24" s="37">
        <f t="shared" si="1"/>
        <v>9638886</v>
      </c>
      <c r="V24" s="37">
        <f t="shared" si="1"/>
        <v>7659675</v>
      </c>
      <c r="W24" s="37">
        <f t="shared" si="1"/>
        <v>407732919</v>
      </c>
      <c r="X24" s="37">
        <f t="shared" si="1"/>
        <v>768317362</v>
      </c>
      <c r="Y24" s="37">
        <f t="shared" si="1"/>
        <v>-360584443</v>
      </c>
      <c r="Z24" s="38">
        <f>+IF(X24&lt;&gt;0,+(Y24/X24)*100,0)</f>
        <v>-46.93170567711315</v>
      </c>
      <c r="AA24" s="39">
        <f>SUM(AA15:AA23)</f>
        <v>768317362</v>
      </c>
    </row>
    <row r="25" spans="1:27" ht="12.75">
      <c r="A25" s="27" t="s">
        <v>50</v>
      </c>
      <c r="B25" s="28"/>
      <c r="C25" s="29">
        <f aca="true" t="shared" si="2" ref="C25:Y25">+C12+C24</f>
        <v>576209608</v>
      </c>
      <c r="D25" s="29">
        <f>+D12+D24</f>
        <v>0</v>
      </c>
      <c r="E25" s="30">
        <f t="shared" si="2"/>
        <v>908294971</v>
      </c>
      <c r="F25" s="31">
        <f t="shared" si="2"/>
        <v>1439866921</v>
      </c>
      <c r="G25" s="31">
        <f t="shared" si="2"/>
        <v>82379404</v>
      </c>
      <c r="H25" s="31">
        <f t="shared" si="2"/>
        <v>-12726364</v>
      </c>
      <c r="I25" s="31">
        <f t="shared" si="2"/>
        <v>632487784</v>
      </c>
      <c r="J25" s="31">
        <f t="shared" si="2"/>
        <v>702140824</v>
      </c>
      <c r="K25" s="31">
        <f t="shared" si="2"/>
        <v>-3122994</v>
      </c>
      <c r="L25" s="31">
        <f t="shared" si="2"/>
        <v>-7345919</v>
      </c>
      <c r="M25" s="31">
        <f t="shared" si="2"/>
        <v>50194623</v>
      </c>
      <c r="N25" s="31">
        <f t="shared" si="2"/>
        <v>39725710</v>
      </c>
      <c r="O25" s="31">
        <f t="shared" si="2"/>
        <v>-16391157</v>
      </c>
      <c r="P25" s="31">
        <f t="shared" si="2"/>
        <v>-2538931</v>
      </c>
      <c r="Q25" s="31">
        <f t="shared" si="2"/>
        <v>35971968</v>
      </c>
      <c r="R25" s="31">
        <f t="shared" si="2"/>
        <v>17041880</v>
      </c>
      <c r="S25" s="31">
        <f t="shared" si="2"/>
        <v>-2441636</v>
      </c>
      <c r="T25" s="31">
        <f t="shared" si="2"/>
        <v>-11964468</v>
      </c>
      <c r="U25" s="31">
        <f t="shared" si="2"/>
        <v>-8280775</v>
      </c>
      <c r="V25" s="31">
        <f t="shared" si="2"/>
        <v>-22686879</v>
      </c>
      <c r="W25" s="31">
        <f t="shared" si="2"/>
        <v>736221535</v>
      </c>
      <c r="X25" s="31">
        <f t="shared" si="2"/>
        <v>1439866921</v>
      </c>
      <c r="Y25" s="31">
        <f t="shared" si="2"/>
        <v>-703645386</v>
      </c>
      <c r="Z25" s="32">
        <f>+IF(X25&lt;&gt;0,+(Y25/X25)*100,0)</f>
        <v>-48.8687791724052</v>
      </c>
      <c r="AA25" s="33">
        <f>+AA12+AA24</f>
        <v>1439866921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51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52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53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54</v>
      </c>
      <c r="B30" s="17"/>
      <c r="C30" s="18">
        <v>51603</v>
      </c>
      <c r="D30" s="18"/>
      <c r="E30" s="19"/>
      <c r="F30" s="20"/>
      <c r="G30" s="20"/>
      <c r="H30" s="20"/>
      <c r="I30" s="20">
        <v>51603</v>
      </c>
      <c r="J30" s="20">
        <v>51603</v>
      </c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>
        <v>51603</v>
      </c>
      <c r="X30" s="20"/>
      <c r="Y30" s="20">
        <v>51603</v>
      </c>
      <c r="Z30" s="21"/>
      <c r="AA30" s="22"/>
    </row>
    <row r="31" spans="1:27" ht="12.75">
      <c r="A31" s="23" t="s">
        <v>55</v>
      </c>
      <c r="B31" s="17"/>
      <c r="C31" s="18">
        <v>34551</v>
      </c>
      <c r="D31" s="18"/>
      <c r="E31" s="19"/>
      <c r="F31" s="20"/>
      <c r="G31" s="20">
        <v>-122</v>
      </c>
      <c r="H31" s="20">
        <v>1600</v>
      </c>
      <c r="I31" s="20">
        <v>37307</v>
      </c>
      <c r="J31" s="20">
        <v>38785</v>
      </c>
      <c r="K31" s="20">
        <v>-800</v>
      </c>
      <c r="L31" s="20">
        <v>1000</v>
      </c>
      <c r="M31" s="20"/>
      <c r="N31" s="20">
        <v>200</v>
      </c>
      <c r="O31" s="20">
        <v>1000</v>
      </c>
      <c r="P31" s="20">
        <v>200</v>
      </c>
      <c r="Q31" s="20">
        <v>200</v>
      </c>
      <c r="R31" s="20">
        <v>1400</v>
      </c>
      <c r="S31" s="20"/>
      <c r="T31" s="20"/>
      <c r="U31" s="20">
        <v>522</v>
      </c>
      <c r="V31" s="20">
        <v>522</v>
      </c>
      <c r="W31" s="20">
        <v>40907</v>
      </c>
      <c r="X31" s="20"/>
      <c r="Y31" s="20">
        <v>40907</v>
      </c>
      <c r="Z31" s="21"/>
      <c r="AA31" s="22"/>
    </row>
    <row r="32" spans="1:27" ht="12.75">
      <c r="A32" s="23" t="s">
        <v>56</v>
      </c>
      <c r="B32" s="17"/>
      <c r="C32" s="18">
        <v>21729455</v>
      </c>
      <c r="D32" s="18"/>
      <c r="E32" s="19">
        <v>21336440</v>
      </c>
      <c r="F32" s="20">
        <v>359992963</v>
      </c>
      <c r="G32" s="20">
        <v>28243322</v>
      </c>
      <c r="H32" s="20">
        <v>-3697372</v>
      </c>
      <c r="I32" s="20">
        <v>32696815</v>
      </c>
      <c r="J32" s="20">
        <v>57242765</v>
      </c>
      <c r="K32" s="20">
        <v>6290363</v>
      </c>
      <c r="L32" s="20">
        <v>-11328327</v>
      </c>
      <c r="M32" s="20">
        <v>7751645</v>
      </c>
      <c r="N32" s="20">
        <v>2713681</v>
      </c>
      <c r="O32" s="20">
        <v>-9634492</v>
      </c>
      <c r="P32" s="20">
        <v>4081559</v>
      </c>
      <c r="Q32" s="20">
        <v>24315312</v>
      </c>
      <c r="R32" s="20">
        <v>18762379</v>
      </c>
      <c r="S32" s="20">
        <v>2997178</v>
      </c>
      <c r="T32" s="20">
        <v>-4438015</v>
      </c>
      <c r="U32" s="20">
        <v>-2364437</v>
      </c>
      <c r="V32" s="20">
        <v>-3805274</v>
      </c>
      <c r="W32" s="20">
        <v>74913551</v>
      </c>
      <c r="X32" s="20">
        <v>359992963</v>
      </c>
      <c r="Y32" s="20">
        <v>-285079412</v>
      </c>
      <c r="Z32" s="21">
        <v>-79.19</v>
      </c>
      <c r="AA32" s="22">
        <v>359992963</v>
      </c>
    </row>
    <row r="33" spans="1:27" ht="12.75">
      <c r="A33" s="23" t="s">
        <v>57</v>
      </c>
      <c r="B33" s="17"/>
      <c r="C33" s="18">
        <v>5448288</v>
      </c>
      <c r="D33" s="18"/>
      <c r="E33" s="19">
        <v>2356685</v>
      </c>
      <c r="F33" s="20">
        <v>5921009</v>
      </c>
      <c r="G33" s="20"/>
      <c r="H33" s="20"/>
      <c r="I33" s="20">
        <v>5448288</v>
      </c>
      <c r="J33" s="20">
        <v>5448288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>
        <v>5448288</v>
      </c>
      <c r="X33" s="20">
        <v>5921009</v>
      </c>
      <c r="Y33" s="20">
        <v>-472721</v>
      </c>
      <c r="Z33" s="21">
        <v>-7.98</v>
      </c>
      <c r="AA33" s="22">
        <v>5921009</v>
      </c>
    </row>
    <row r="34" spans="1:27" ht="12.75">
      <c r="A34" s="27" t="s">
        <v>58</v>
      </c>
      <c r="B34" s="28"/>
      <c r="C34" s="29">
        <f aca="true" t="shared" si="3" ref="C34:Y34">SUM(C29:C33)</f>
        <v>27263897</v>
      </c>
      <c r="D34" s="29">
        <f>SUM(D29:D33)</f>
        <v>0</v>
      </c>
      <c r="E34" s="30">
        <f t="shared" si="3"/>
        <v>23693125</v>
      </c>
      <c r="F34" s="31">
        <f t="shared" si="3"/>
        <v>365913972</v>
      </c>
      <c r="G34" s="31">
        <f t="shared" si="3"/>
        <v>28243200</v>
      </c>
      <c r="H34" s="31">
        <f t="shared" si="3"/>
        <v>-3695772</v>
      </c>
      <c r="I34" s="31">
        <f t="shared" si="3"/>
        <v>38234013</v>
      </c>
      <c r="J34" s="31">
        <f t="shared" si="3"/>
        <v>62781441</v>
      </c>
      <c r="K34" s="31">
        <f t="shared" si="3"/>
        <v>6289563</v>
      </c>
      <c r="L34" s="31">
        <f t="shared" si="3"/>
        <v>-11327327</v>
      </c>
      <c r="M34" s="31">
        <f t="shared" si="3"/>
        <v>7751645</v>
      </c>
      <c r="N34" s="31">
        <f t="shared" si="3"/>
        <v>2713881</v>
      </c>
      <c r="O34" s="31">
        <f t="shared" si="3"/>
        <v>-9633492</v>
      </c>
      <c r="P34" s="31">
        <f t="shared" si="3"/>
        <v>4081759</v>
      </c>
      <c r="Q34" s="31">
        <f t="shared" si="3"/>
        <v>24315512</v>
      </c>
      <c r="R34" s="31">
        <f t="shared" si="3"/>
        <v>18763779</v>
      </c>
      <c r="S34" s="31">
        <f t="shared" si="3"/>
        <v>2997178</v>
      </c>
      <c r="T34" s="31">
        <f t="shared" si="3"/>
        <v>-4438015</v>
      </c>
      <c r="U34" s="31">
        <f t="shared" si="3"/>
        <v>-2363915</v>
      </c>
      <c r="V34" s="31">
        <f t="shared" si="3"/>
        <v>-3804752</v>
      </c>
      <c r="W34" s="31">
        <f t="shared" si="3"/>
        <v>80454349</v>
      </c>
      <c r="X34" s="31">
        <f t="shared" si="3"/>
        <v>365913972</v>
      </c>
      <c r="Y34" s="31">
        <f t="shared" si="3"/>
        <v>-285459623</v>
      </c>
      <c r="Z34" s="32">
        <f>+IF(X34&lt;&gt;0,+(Y34/X34)*100,0)</f>
        <v>-78.0127693511523</v>
      </c>
      <c r="AA34" s="33">
        <f>SUM(AA29:AA33)</f>
        <v>365913972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59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60</v>
      </c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2.75">
      <c r="A38" s="23" t="s">
        <v>57</v>
      </c>
      <c r="B38" s="17"/>
      <c r="C38" s="18">
        <v>1175000</v>
      </c>
      <c r="D38" s="18"/>
      <c r="E38" s="19">
        <v>735000</v>
      </c>
      <c r="F38" s="20"/>
      <c r="G38" s="20"/>
      <c r="H38" s="20"/>
      <c r="I38" s="20">
        <v>1175000</v>
      </c>
      <c r="J38" s="20">
        <v>1175000</v>
      </c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>
        <v>1175000</v>
      </c>
      <c r="X38" s="20"/>
      <c r="Y38" s="20">
        <v>1175000</v>
      </c>
      <c r="Z38" s="21"/>
      <c r="AA38" s="22"/>
    </row>
    <row r="39" spans="1:27" ht="12.75">
      <c r="A39" s="27" t="s">
        <v>61</v>
      </c>
      <c r="B39" s="35"/>
      <c r="C39" s="29">
        <f aca="true" t="shared" si="4" ref="C39:Y39">SUM(C37:C38)</f>
        <v>1175000</v>
      </c>
      <c r="D39" s="29">
        <f>SUM(D37:D38)</f>
        <v>0</v>
      </c>
      <c r="E39" s="36">
        <f t="shared" si="4"/>
        <v>735000</v>
      </c>
      <c r="F39" s="37">
        <f t="shared" si="4"/>
        <v>0</v>
      </c>
      <c r="G39" s="37">
        <f t="shared" si="4"/>
        <v>0</v>
      </c>
      <c r="H39" s="37">
        <f t="shared" si="4"/>
        <v>0</v>
      </c>
      <c r="I39" s="37">
        <f t="shared" si="4"/>
        <v>1175000</v>
      </c>
      <c r="J39" s="37">
        <f t="shared" si="4"/>
        <v>1175000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1175000</v>
      </c>
      <c r="X39" s="37">
        <f t="shared" si="4"/>
        <v>0</v>
      </c>
      <c r="Y39" s="37">
        <f t="shared" si="4"/>
        <v>1175000</v>
      </c>
      <c r="Z39" s="38">
        <f>+IF(X39&lt;&gt;0,+(Y39/X39)*100,0)</f>
        <v>0</v>
      </c>
      <c r="AA39" s="39">
        <f>SUM(AA37:AA38)</f>
        <v>0</v>
      </c>
    </row>
    <row r="40" spans="1:27" ht="12.75">
      <c r="A40" s="27" t="s">
        <v>62</v>
      </c>
      <c r="B40" s="28"/>
      <c r="C40" s="29">
        <f aca="true" t="shared" si="5" ref="C40:Y40">+C34+C39</f>
        <v>28438897</v>
      </c>
      <c r="D40" s="29">
        <f>+D34+D39</f>
        <v>0</v>
      </c>
      <c r="E40" s="30">
        <f t="shared" si="5"/>
        <v>24428125</v>
      </c>
      <c r="F40" s="31">
        <f t="shared" si="5"/>
        <v>365913972</v>
      </c>
      <c r="G40" s="31">
        <f t="shared" si="5"/>
        <v>28243200</v>
      </c>
      <c r="H40" s="31">
        <f t="shared" si="5"/>
        <v>-3695772</v>
      </c>
      <c r="I40" s="31">
        <f t="shared" si="5"/>
        <v>39409013</v>
      </c>
      <c r="J40" s="31">
        <f t="shared" si="5"/>
        <v>63956441</v>
      </c>
      <c r="K40" s="31">
        <f t="shared" si="5"/>
        <v>6289563</v>
      </c>
      <c r="L40" s="31">
        <f t="shared" si="5"/>
        <v>-11327327</v>
      </c>
      <c r="M40" s="31">
        <f t="shared" si="5"/>
        <v>7751645</v>
      </c>
      <c r="N40" s="31">
        <f t="shared" si="5"/>
        <v>2713881</v>
      </c>
      <c r="O40" s="31">
        <f t="shared" si="5"/>
        <v>-9633492</v>
      </c>
      <c r="P40" s="31">
        <f t="shared" si="5"/>
        <v>4081759</v>
      </c>
      <c r="Q40" s="31">
        <f t="shared" si="5"/>
        <v>24315512</v>
      </c>
      <c r="R40" s="31">
        <f t="shared" si="5"/>
        <v>18763779</v>
      </c>
      <c r="S40" s="31">
        <f t="shared" si="5"/>
        <v>2997178</v>
      </c>
      <c r="T40" s="31">
        <f t="shared" si="5"/>
        <v>-4438015</v>
      </c>
      <c r="U40" s="31">
        <f t="shared" si="5"/>
        <v>-2363915</v>
      </c>
      <c r="V40" s="31">
        <f t="shared" si="5"/>
        <v>-3804752</v>
      </c>
      <c r="W40" s="31">
        <f t="shared" si="5"/>
        <v>81629349</v>
      </c>
      <c r="X40" s="31">
        <f t="shared" si="5"/>
        <v>365913972</v>
      </c>
      <c r="Y40" s="31">
        <f t="shared" si="5"/>
        <v>-284284623</v>
      </c>
      <c r="Z40" s="32">
        <f>+IF(X40&lt;&gt;0,+(Y40/X40)*100,0)</f>
        <v>-77.6916556222674</v>
      </c>
      <c r="AA40" s="33">
        <f>+AA34+AA39</f>
        <v>365913972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547770711</v>
      </c>
      <c r="D42" s="43">
        <f>+D25-D40</f>
        <v>0</v>
      </c>
      <c r="E42" s="44">
        <f t="shared" si="6"/>
        <v>883866846</v>
      </c>
      <c r="F42" s="45">
        <f t="shared" si="6"/>
        <v>1073952949</v>
      </c>
      <c r="G42" s="45">
        <f t="shared" si="6"/>
        <v>54136204</v>
      </c>
      <c r="H42" s="45">
        <f t="shared" si="6"/>
        <v>-9030592</v>
      </c>
      <c r="I42" s="45">
        <f t="shared" si="6"/>
        <v>593078771</v>
      </c>
      <c r="J42" s="45">
        <f t="shared" si="6"/>
        <v>638184383</v>
      </c>
      <c r="K42" s="45">
        <f t="shared" si="6"/>
        <v>-9412557</v>
      </c>
      <c r="L42" s="45">
        <f t="shared" si="6"/>
        <v>3981408</v>
      </c>
      <c r="M42" s="45">
        <f t="shared" si="6"/>
        <v>42442978</v>
      </c>
      <c r="N42" s="45">
        <f t="shared" si="6"/>
        <v>37011829</v>
      </c>
      <c r="O42" s="45">
        <f t="shared" si="6"/>
        <v>-6757665</v>
      </c>
      <c r="P42" s="45">
        <f t="shared" si="6"/>
        <v>-6620690</v>
      </c>
      <c r="Q42" s="45">
        <f t="shared" si="6"/>
        <v>11656456</v>
      </c>
      <c r="R42" s="45">
        <f t="shared" si="6"/>
        <v>-1721899</v>
      </c>
      <c r="S42" s="45">
        <f t="shared" si="6"/>
        <v>-5438814</v>
      </c>
      <c r="T42" s="45">
        <f t="shared" si="6"/>
        <v>-7526453</v>
      </c>
      <c r="U42" s="45">
        <f t="shared" si="6"/>
        <v>-5916860</v>
      </c>
      <c r="V42" s="45">
        <f t="shared" si="6"/>
        <v>-18882127</v>
      </c>
      <c r="W42" s="45">
        <f t="shared" si="6"/>
        <v>654592186</v>
      </c>
      <c r="X42" s="45">
        <f t="shared" si="6"/>
        <v>1073952949</v>
      </c>
      <c r="Y42" s="45">
        <f t="shared" si="6"/>
        <v>-419360763</v>
      </c>
      <c r="Z42" s="46">
        <f>+IF(X42&lt;&gt;0,+(Y42/X42)*100,0)</f>
        <v>-39.04833665110593</v>
      </c>
      <c r="AA42" s="47">
        <f>+AA25-AA40</f>
        <v>1073952949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489054757</v>
      </c>
      <c r="D45" s="18"/>
      <c r="E45" s="19">
        <v>888826520</v>
      </c>
      <c r="F45" s="20">
        <v>1057742308</v>
      </c>
      <c r="G45" s="20">
        <v>3</v>
      </c>
      <c r="H45" s="20"/>
      <c r="I45" s="20">
        <v>522238200</v>
      </c>
      <c r="J45" s="20">
        <v>522238203</v>
      </c>
      <c r="K45" s="20">
        <v>4175</v>
      </c>
      <c r="L45" s="20">
        <v>-6</v>
      </c>
      <c r="M45" s="20"/>
      <c r="N45" s="20">
        <v>4169</v>
      </c>
      <c r="O45" s="20">
        <v>-4</v>
      </c>
      <c r="P45" s="20">
        <v>-4</v>
      </c>
      <c r="Q45" s="20">
        <v>2</v>
      </c>
      <c r="R45" s="20">
        <v>-6</v>
      </c>
      <c r="S45" s="20"/>
      <c r="T45" s="20">
        <v>1</v>
      </c>
      <c r="U45" s="20">
        <v>-364187</v>
      </c>
      <c r="V45" s="20">
        <v>-364186</v>
      </c>
      <c r="W45" s="20">
        <v>521878180</v>
      </c>
      <c r="X45" s="20">
        <v>1057742308</v>
      </c>
      <c r="Y45" s="20">
        <v>-535864128</v>
      </c>
      <c r="Z45" s="48">
        <v>-50.66</v>
      </c>
      <c r="AA45" s="22">
        <v>1057742308</v>
      </c>
    </row>
    <row r="46" spans="1:27" ht="12.75">
      <c r="A46" s="23" t="s">
        <v>67</v>
      </c>
      <c r="B46" s="17"/>
      <c r="C46" s="18">
        <v>29216191</v>
      </c>
      <c r="D46" s="18"/>
      <c r="E46" s="19"/>
      <c r="F46" s="20"/>
      <c r="G46" s="20"/>
      <c r="H46" s="20"/>
      <c r="I46" s="20">
        <v>29216191</v>
      </c>
      <c r="J46" s="20">
        <v>29216191</v>
      </c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>
        <v>29216191</v>
      </c>
      <c r="X46" s="20"/>
      <c r="Y46" s="20">
        <v>29216191</v>
      </c>
      <c r="Z46" s="48"/>
      <c r="AA46" s="22"/>
    </row>
    <row r="47" spans="1:27" ht="12.75">
      <c r="A47" s="23"/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68</v>
      </c>
      <c r="B48" s="50" t="s">
        <v>64</v>
      </c>
      <c r="C48" s="51">
        <f aca="true" t="shared" si="7" ref="C48:Y48">SUM(C45:C47)</f>
        <v>518270948</v>
      </c>
      <c r="D48" s="51">
        <f>SUM(D45:D47)</f>
        <v>0</v>
      </c>
      <c r="E48" s="52">
        <f t="shared" si="7"/>
        <v>888826520</v>
      </c>
      <c r="F48" s="53">
        <f t="shared" si="7"/>
        <v>1057742308</v>
      </c>
      <c r="G48" s="53">
        <f t="shared" si="7"/>
        <v>3</v>
      </c>
      <c r="H48" s="53">
        <f t="shared" si="7"/>
        <v>0</v>
      </c>
      <c r="I48" s="53">
        <f t="shared" si="7"/>
        <v>551454391</v>
      </c>
      <c r="J48" s="53">
        <f t="shared" si="7"/>
        <v>551454394</v>
      </c>
      <c r="K48" s="53">
        <f t="shared" si="7"/>
        <v>4175</v>
      </c>
      <c r="L48" s="53">
        <f t="shared" si="7"/>
        <v>-6</v>
      </c>
      <c r="M48" s="53">
        <f t="shared" si="7"/>
        <v>0</v>
      </c>
      <c r="N48" s="53">
        <f t="shared" si="7"/>
        <v>4169</v>
      </c>
      <c r="O48" s="53">
        <f t="shared" si="7"/>
        <v>-4</v>
      </c>
      <c r="P48" s="53">
        <f t="shared" si="7"/>
        <v>-4</v>
      </c>
      <c r="Q48" s="53">
        <f t="shared" si="7"/>
        <v>2</v>
      </c>
      <c r="R48" s="53">
        <f t="shared" si="7"/>
        <v>-6</v>
      </c>
      <c r="S48" s="53">
        <f t="shared" si="7"/>
        <v>0</v>
      </c>
      <c r="T48" s="53">
        <f t="shared" si="7"/>
        <v>1</v>
      </c>
      <c r="U48" s="53">
        <f t="shared" si="7"/>
        <v>-364187</v>
      </c>
      <c r="V48" s="53">
        <f t="shared" si="7"/>
        <v>-364186</v>
      </c>
      <c r="W48" s="53">
        <f t="shared" si="7"/>
        <v>551094371</v>
      </c>
      <c r="X48" s="53">
        <f t="shared" si="7"/>
        <v>1057742308</v>
      </c>
      <c r="Y48" s="53">
        <f t="shared" si="7"/>
        <v>-506647937</v>
      </c>
      <c r="Z48" s="54">
        <f>+IF(X48&lt;&gt;0,+(Y48/X48)*100,0)</f>
        <v>-47.89899516811234</v>
      </c>
      <c r="AA48" s="55">
        <f>SUM(AA45:AA47)</f>
        <v>1057742308</v>
      </c>
    </row>
    <row r="49" spans="1:27" ht="12.75">
      <c r="A49" s="56" t="s">
        <v>123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124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125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7" t="s">
        <v>106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126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5149513</v>
      </c>
      <c r="D6" s="18"/>
      <c r="E6" s="19">
        <v>5265000</v>
      </c>
      <c r="F6" s="20">
        <v>8316096</v>
      </c>
      <c r="G6" s="20">
        <v>15948742</v>
      </c>
      <c r="H6" s="20">
        <v>-16985278</v>
      </c>
      <c r="I6" s="20">
        <v>1118477</v>
      </c>
      <c r="J6" s="20">
        <v>81941</v>
      </c>
      <c r="K6" s="20">
        <v>-1319021</v>
      </c>
      <c r="L6" s="20">
        <v>10120822</v>
      </c>
      <c r="M6" s="20">
        <v>-7421226</v>
      </c>
      <c r="N6" s="20">
        <v>1380575</v>
      </c>
      <c r="O6" s="20">
        <v>157930</v>
      </c>
      <c r="P6" s="20">
        <v>-5551571</v>
      </c>
      <c r="Q6" s="20">
        <v>3866170</v>
      </c>
      <c r="R6" s="20">
        <v>-1527471</v>
      </c>
      <c r="S6" s="20">
        <v>-1315400</v>
      </c>
      <c r="T6" s="20">
        <v>-3862479</v>
      </c>
      <c r="U6" s="20">
        <v>3849699</v>
      </c>
      <c r="V6" s="20">
        <v>-1328180</v>
      </c>
      <c r="W6" s="20">
        <v>-1393135</v>
      </c>
      <c r="X6" s="20">
        <v>8316096</v>
      </c>
      <c r="Y6" s="20">
        <v>-9709231</v>
      </c>
      <c r="Z6" s="21">
        <v>-116.75</v>
      </c>
      <c r="AA6" s="22">
        <v>8316096</v>
      </c>
    </row>
    <row r="7" spans="1:27" ht="12.75">
      <c r="A7" s="23" t="s">
        <v>34</v>
      </c>
      <c r="B7" s="17"/>
      <c r="C7" s="18">
        <v>22809</v>
      </c>
      <c r="D7" s="18"/>
      <c r="E7" s="19"/>
      <c r="F7" s="20"/>
      <c r="G7" s="20">
        <v>25029175</v>
      </c>
      <c r="H7" s="20">
        <v>-4881849</v>
      </c>
      <c r="I7" s="20">
        <v>-9870410</v>
      </c>
      <c r="J7" s="20">
        <v>10276916</v>
      </c>
      <c r="K7" s="20">
        <v>-8211892</v>
      </c>
      <c r="L7" s="20">
        <v>-1662717</v>
      </c>
      <c r="M7" s="20">
        <v>28003627</v>
      </c>
      <c r="N7" s="20">
        <v>18129018</v>
      </c>
      <c r="O7" s="20">
        <v>-7830961</v>
      </c>
      <c r="P7" s="20">
        <v>-6865964</v>
      </c>
      <c r="Q7" s="20">
        <v>24341405</v>
      </c>
      <c r="R7" s="20">
        <v>9644480</v>
      </c>
      <c r="S7" s="20">
        <v>-13040397</v>
      </c>
      <c r="T7" s="20">
        <v>-8873170</v>
      </c>
      <c r="U7" s="20">
        <v>-16158053</v>
      </c>
      <c r="V7" s="20">
        <v>-38071620</v>
      </c>
      <c r="W7" s="20">
        <v>-21206</v>
      </c>
      <c r="X7" s="20"/>
      <c r="Y7" s="20">
        <v>-21206</v>
      </c>
      <c r="Z7" s="21"/>
      <c r="AA7" s="22"/>
    </row>
    <row r="8" spans="1:27" ht="12.75">
      <c r="A8" s="23" t="s">
        <v>35</v>
      </c>
      <c r="B8" s="17"/>
      <c r="C8" s="18">
        <v>13961080</v>
      </c>
      <c r="D8" s="18"/>
      <c r="E8" s="19">
        <v>9140000</v>
      </c>
      <c r="F8" s="20">
        <v>5706800</v>
      </c>
      <c r="G8" s="20">
        <v>-360633</v>
      </c>
      <c r="H8" s="20">
        <v>245125</v>
      </c>
      <c r="I8" s="20">
        <v>-220192</v>
      </c>
      <c r="J8" s="20">
        <v>-335700</v>
      </c>
      <c r="K8" s="20">
        <v>-508661</v>
      </c>
      <c r="L8" s="20">
        <v>-7579975</v>
      </c>
      <c r="M8" s="20">
        <v>698980</v>
      </c>
      <c r="N8" s="20">
        <v>-7389656</v>
      </c>
      <c r="O8" s="20">
        <v>-1294298</v>
      </c>
      <c r="P8" s="20">
        <v>651094</v>
      </c>
      <c r="Q8" s="20">
        <v>554105</v>
      </c>
      <c r="R8" s="20">
        <v>-89099</v>
      </c>
      <c r="S8" s="20">
        <v>20954</v>
      </c>
      <c r="T8" s="20">
        <v>354002</v>
      </c>
      <c r="U8" s="20">
        <v>13320915</v>
      </c>
      <c r="V8" s="20">
        <v>13695871</v>
      </c>
      <c r="W8" s="20">
        <v>5881416</v>
      </c>
      <c r="X8" s="20">
        <v>5706800</v>
      </c>
      <c r="Y8" s="20">
        <v>174616</v>
      </c>
      <c r="Z8" s="21">
        <v>3.06</v>
      </c>
      <c r="AA8" s="22">
        <v>5706800</v>
      </c>
    </row>
    <row r="9" spans="1:27" ht="12.75">
      <c r="A9" s="23" t="s">
        <v>36</v>
      </c>
      <c r="B9" s="17"/>
      <c r="C9" s="18">
        <v>9476942</v>
      </c>
      <c r="D9" s="18"/>
      <c r="E9" s="19"/>
      <c r="F9" s="20"/>
      <c r="G9" s="20">
        <v>309749</v>
      </c>
      <c r="H9" s="20">
        <v>-18580</v>
      </c>
      <c r="I9" s="20">
        <v>1385959</v>
      </c>
      <c r="J9" s="20">
        <v>1677128</v>
      </c>
      <c r="K9" s="20">
        <v>-1736296</v>
      </c>
      <c r="L9" s="20">
        <v>244781</v>
      </c>
      <c r="M9" s="20">
        <v>741700</v>
      </c>
      <c r="N9" s="20">
        <v>-749815</v>
      </c>
      <c r="O9" s="20">
        <v>586832</v>
      </c>
      <c r="P9" s="20">
        <v>-366922</v>
      </c>
      <c r="Q9" s="20">
        <v>1406570</v>
      </c>
      <c r="R9" s="20">
        <v>1626480</v>
      </c>
      <c r="S9" s="20">
        <v>-2270482</v>
      </c>
      <c r="T9" s="20">
        <v>-265840</v>
      </c>
      <c r="U9" s="20">
        <v>375773</v>
      </c>
      <c r="V9" s="20">
        <v>-2160549</v>
      </c>
      <c r="W9" s="20">
        <v>393244</v>
      </c>
      <c r="X9" s="20"/>
      <c r="Y9" s="20">
        <v>393244</v>
      </c>
      <c r="Z9" s="21"/>
      <c r="AA9" s="22"/>
    </row>
    <row r="10" spans="1:27" ht="12.7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2.75">
      <c r="A11" s="23" t="s">
        <v>38</v>
      </c>
      <c r="B11" s="17"/>
      <c r="C11" s="18"/>
      <c r="D11" s="18"/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1"/>
      <c r="AA11" s="22"/>
    </row>
    <row r="12" spans="1:27" ht="12.75">
      <c r="A12" s="27" t="s">
        <v>39</v>
      </c>
      <c r="B12" s="28"/>
      <c r="C12" s="29">
        <f aca="true" t="shared" si="0" ref="C12:Y12">SUM(C6:C11)</f>
        <v>28610344</v>
      </c>
      <c r="D12" s="29">
        <f>SUM(D6:D11)</f>
        <v>0</v>
      </c>
      <c r="E12" s="30">
        <f t="shared" si="0"/>
        <v>14405000</v>
      </c>
      <c r="F12" s="31">
        <f t="shared" si="0"/>
        <v>14022896</v>
      </c>
      <c r="G12" s="31">
        <f t="shared" si="0"/>
        <v>40927033</v>
      </c>
      <c r="H12" s="31">
        <f t="shared" si="0"/>
        <v>-21640582</v>
      </c>
      <c r="I12" s="31">
        <f t="shared" si="0"/>
        <v>-7586166</v>
      </c>
      <c r="J12" s="31">
        <f t="shared" si="0"/>
        <v>11700285</v>
      </c>
      <c r="K12" s="31">
        <f t="shared" si="0"/>
        <v>-11775870</v>
      </c>
      <c r="L12" s="31">
        <f t="shared" si="0"/>
        <v>1122911</v>
      </c>
      <c r="M12" s="31">
        <f t="shared" si="0"/>
        <v>22023081</v>
      </c>
      <c r="N12" s="31">
        <f t="shared" si="0"/>
        <v>11370122</v>
      </c>
      <c r="O12" s="31">
        <f t="shared" si="0"/>
        <v>-8380497</v>
      </c>
      <c r="P12" s="31">
        <f t="shared" si="0"/>
        <v>-12133363</v>
      </c>
      <c r="Q12" s="31">
        <f t="shared" si="0"/>
        <v>30168250</v>
      </c>
      <c r="R12" s="31">
        <f t="shared" si="0"/>
        <v>9654390</v>
      </c>
      <c r="S12" s="31">
        <f t="shared" si="0"/>
        <v>-16605325</v>
      </c>
      <c r="T12" s="31">
        <f t="shared" si="0"/>
        <v>-12647487</v>
      </c>
      <c r="U12" s="31">
        <f t="shared" si="0"/>
        <v>1388334</v>
      </c>
      <c r="V12" s="31">
        <f t="shared" si="0"/>
        <v>-27864478</v>
      </c>
      <c r="W12" s="31">
        <f t="shared" si="0"/>
        <v>4860319</v>
      </c>
      <c r="X12" s="31">
        <f t="shared" si="0"/>
        <v>14022896</v>
      </c>
      <c r="Y12" s="31">
        <f t="shared" si="0"/>
        <v>-9162577</v>
      </c>
      <c r="Z12" s="32">
        <f>+IF(X12&lt;&gt;0,+(Y12/X12)*100,0)</f>
        <v>-65.34011947318157</v>
      </c>
      <c r="AA12" s="33">
        <f>SUM(AA6:AA11)</f>
        <v>14022896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2.7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2.75">
      <c r="A17" s="23" t="s">
        <v>43</v>
      </c>
      <c r="B17" s="17"/>
      <c r="C17" s="18"/>
      <c r="D17" s="18"/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1"/>
      <c r="AA17" s="22"/>
    </row>
    <row r="18" spans="1:27" ht="12.7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>
        <v>302467772</v>
      </c>
      <c r="D19" s="18"/>
      <c r="E19" s="19">
        <v>359917997</v>
      </c>
      <c r="F19" s="20">
        <v>330220091</v>
      </c>
      <c r="G19" s="20">
        <v>920424</v>
      </c>
      <c r="H19" s="20">
        <v>5584743</v>
      </c>
      <c r="I19" s="20">
        <v>4438279</v>
      </c>
      <c r="J19" s="20">
        <v>10943446</v>
      </c>
      <c r="K19" s="20">
        <v>2797414</v>
      </c>
      <c r="L19" s="20">
        <v>1889398</v>
      </c>
      <c r="M19" s="20">
        <v>2047051</v>
      </c>
      <c r="N19" s="20">
        <v>6733863</v>
      </c>
      <c r="O19" s="20">
        <v>761897</v>
      </c>
      <c r="P19" s="20">
        <v>4190331</v>
      </c>
      <c r="Q19" s="20">
        <v>3676036</v>
      </c>
      <c r="R19" s="20">
        <v>8628264</v>
      </c>
      <c r="S19" s="20">
        <v>627454</v>
      </c>
      <c r="T19" s="20"/>
      <c r="U19" s="20">
        <v>3097467</v>
      </c>
      <c r="V19" s="20">
        <v>3724921</v>
      </c>
      <c r="W19" s="20">
        <v>30030494</v>
      </c>
      <c r="X19" s="20">
        <v>330220091</v>
      </c>
      <c r="Y19" s="20">
        <v>-300189597</v>
      </c>
      <c r="Z19" s="21">
        <v>-90.91</v>
      </c>
      <c r="AA19" s="22">
        <v>330220091</v>
      </c>
    </row>
    <row r="20" spans="1:27" ht="12.75">
      <c r="A20" s="23"/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46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2.75">
      <c r="A22" s="23" t="s">
        <v>47</v>
      </c>
      <c r="B22" s="17"/>
      <c r="C22" s="18">
        <v>2471936</v>
      </c>
      <c r="D22" s="18"/>
      <c r="E22" s="19">
        <v>2100000</v>
      </c>
      <c r="F22" s="20">
        <v>2621935</v>
      </c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>
        <v>2621935</v>
      </c>
      <c r="Y22" s="20">
        <v>-2621935</v>
      </c>
      <c r="Z22" s="21">
        <v>-100</v>
      </c>
      <c r="AA22" s="22">
        <v>2621935</v>
      </c>
    </row>
    <row r="23" spans="1:27" ht="12.75">
      <c r="A23" s="23" t="s">
        <v>48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2.75">
      <c r="A24" s="27" t="s">
        <v>49</v>
      </c>
      <c r="B24" s="35"/>
      <c r="C24" s="29">
        <f aca="true" t="shared" si="1" ref="C24:Y24">SUM(C15:C23)</f>
        <v>304939708</v>
      </c>
      <c r="D24" s="29">
        <f>SUM(D15:D23)</f>
        <v>0</v>
      </c>
      <c r="E24" s="36">
        <f t="shared" si="1"/>
        <v>362017997</v>
      </c>
      <c r="F24" s="37">
        <f t="shared" si="1"/>
        <v>332842026</v>
      </c>
      <c r="G24" s="37">
        <f t="shared" si="1"/>
        <v>920424</v>
      </c>
      <c r="H24" s="37">
        <f t="shared" si="1"/>
        <v>5584743</v>
      </c>
      <c r="I24" s="37">
        <f t="shared" si="1"/>
        <v>4438279</v>
      </c>
      <c r="J24" s="37">
        <f t="shared" si="1"/>
        <v>10943446</v>
      </c>
      <c r="K24" s="37">
        <f t="shared" si="1"/>
        <v>2797414</v>
      </c>
      <c r="L24" s="37">
        <f t="shared" si="1"/>
        <v>1889398</v>
      </c>
      <c r="M24" s="37">
        <f t="shared" si="1"/>
        <v>2047051</v>
      </c>
      <c r="N24" s="37">
        <f t="shared" si="1"/>
        <v>6733863</v>
      </c>
      <c r="O24" s="37">
        <f t="shared" si="1"/>
        <v>761897</v>
      </c>
      <c r="P24" s="37">
        <f t="shared" si="1"/>
        <v>4190331</v>
      </c>
      <c r="Q24" s="37">
        <f t="shared" si="1"/>
        <v>3676036</v>
      </c>
      <c r="R24" s="37">
        <f t="shared" si="1"/>
        <v>8628264</v>
      </c>
      <c r="S24" s="37">
        <f t="shared" si="1"/>
        <v>627454</v>
      </c>
      <c r="T24" s="37">
        <f t="shared" si="1"/>
        <v>0</v>
      </c>
      <c r="U24" s="37">
        <f t="shared" si="1"/>
        <v>3097467</v>
      </c>
      <c r="V24" s="37">
        <f t="shared" si="1"/>
        <v>3724921</v>
      </c>
      <c r="W24" s="37">
        <f t="shared" si="1"/>
        <v>30030494</v>
      </c>
      <c r="X24" s="37">
        <f t="shared" si="1"/>
        <v>332842026</v>
      </c>
      <c r="Y24" s="37">
        <f t="shared" si="1"/>
        <v>-302811532</v>
      </c>
      <c r="Z24" s="38">
        <f>+IF(X24&lt;&gt;0,+(Y24/X24)*100,0)</f>
        <v>-90.97755341748821</v>
      </c>
      <c r="AA24" s="39">
        <f>SUM(AA15:AA23)</f>
        <v>332842026</v>
      </c>
    </row>
    <row r="25" spans="1:27" ht="12.75">
      <c r="A25" s="27" t="s">
        <v>50</v>
      </c>
      <c r="B25" s="28"/>
      <c r="C25" s="29">
        <f aca="true" t="shared" si="2" ref="C25:Y25">+C12+C24</f>
        <v>333550052</v>
      </c>
      <c r="D25" s="29">
        <f>+D12+D24</f>
        <v>0</v>
      </c>
      <c r="E25" s="30">
        <f t="shared" si="2"/>
        <v>376422997</v>
      </c>
      <c r="F25" s="31">
        <f t="shared" si="2"/>
        <v>346864922</v>
      </c>
      <c r="G25" s="31">
        <f t="shared" si="2"/>
        <v>41847457</v>
      </c>
      <c r="H25" s="31">
        <f t="shared" si="2"/>
        <v>-16055839</v>
      </c>
      <c r="I25" s="31">
        <f t="shared" si="2"/>
        <v>-3147887</v>
      </c>
      <c r="J25" s="31">
        <f t="shared" si="2"/>
        <v>22643731</v>
      </c>
      <c r="K25" s="31">
        <f t="shared" si="2"/>
        <v>-8978456</v>
      </c>
      <c r="L25" s="31">
        <f t="shared" si="2"/>
        <v>3012309</v>
      </c>
      <c r="M25" s="31">
        <f t="shared" si="2"/>
        <v>24070132</v>
      </c>
      <c r="N25" s="31">
        <f t="shared" si="2"/>
        <v>18103985</v>
      </c>
      <c r="O25" s="31">
        <f t="shared" si="2"/>
        <v>-7618600</v>
      </c>
      <c r="P25" s="31">
        <f t="shared" si="2"/>
        <v>-7943032</v>
      </c>
      <c r="Q25" s="31">
        <f t="shared" si="2"/>
        <v>33844286</v>
      </c>
      <c r="R25" s="31">
        <f t="shared" si="2"/>
        <v>18282654</v>
      </c>
      <c r="S25" s="31">
        <f t="shared" si="2"/>
        <v>-15977871</v>
      </c>
      <c r="T25" s="31">
        <f t="shared" si="2"/>
        <v>-12647487</v>
      </c>
      <c r="U25" s="31">
        <f t="shared" si="2"/>
        <v>4485801</v>
      </c>
      <c r="V25" s="31">
        <f t="shared" si="2"/>
        <v>-24139557</v>
      </c>
      <c r="W25" s="31">
        <f t="shared" si="2"/>
        <v>34890813</v>
      </c>
      <c r="X25" s="31">
        <f t="shared" si="2"/>
        <v>346864922</v>
      </c>
      <c r="Y25" s="31">
        <f t="shared" si="2"/>
        <v>-311974109</v>
      </c>
      <c r="Z25" s="32">
        <f>+IF(X25&lt;&gt;0,+(Y25/X25)*100,0)</f>
        <v>-89.94109499489834</v>
      </c>
      <c r="AA25" s="33">
        <f>+AA12+AA24</f>
        <v>346864922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51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52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53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54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>
        <v>1141780</v>
      </c>
      <c r="V30" s="20">
        <v>1141780</v>
      </c>
      <c r="W30" s="20">
        <v>1141780</v>
      </c>
      <c r="X30" s="20"/>
      <c r="Y30" s="20">
        <v>1141780</v>
      </c>
      <c r="Z30" s="21"/>
      <c r="AA30" s="22"/>
    </row>
    <row r="31" spans="1:27" ht="12.75">
      <c r="A31" s="23" t="s">
        <v>55</v>
      </c>
      <c r="B31" s="17"/>
      <c r="C31" s="18">
        <v>20180</v>
      </c>
      <c r="D31" s="18"/>
      <c r="E31" s="19"/>
      <c r="F31" s="20"/>
      <c r="G31" s="20">
        <v>3043</v>
      </c>
      <c r="H31" s="20">
        <v>-272</v>
      </c>
      <c r="I31" s="20">
        <v>1304</v>
      </c>
      <c r="J31" s="20">
        <v>4075</v>
      </c>
      <c r="K31" s="20">
        <v>-2057</v>
      </c>
      <c r="L31" s="20">
        <v>1478</v>
      </c>
      <c r="M31" s="20">
        <v>696</v>
      </c>
      <c r="N31" s="20">
        <v>117</v>
      </c>
      <c r="O31" s="20">
        <v>-1480</v>
      </c>
      <c r="P31" s="20">
        <v>517</v>
      </c>
      <c r="Q31" s="20">
        <v>503</v>
      </c>
      <c r="R31" s="20">
        <v>-460</v>
      </c>
      <c r="S31" s="20"/>
      <c r="T31" s="20"/>
      <c r="U31" s="20">
        <v>1000</v>
      </c>
      <c r="V31" s="20">
        <v>1000</v>
      </c>
      <c r="W31" s="20">
        <v>4732</v>
      </c>
      <c r="X31" s="20"/>
      <c r="Y31" s="20">
        <v>4732</v>
      </c>
      <c r="Z31" s="21"/>
      <c r="AA31" s="22"/>
    </row>
    <row r="32" spans="1:27" ht="12.75">
      <c r="A32" s="23" t="s">
        <v>56</v>
      </c>
      <c r="B32" s="17"/>
      <c r="C32" s="18">
        <v>37074354</v>
      </c>
      <c r="D32" s="18"/>
      <c r="E32" s="19">
        <v>55422000</v>
      </c>
      <c r="F32" s="20">
        <v>8741689</v>
      </c>
      <c r="G32" s="20">
        <v>4718132</v>
      </c>
      <c r="H32" s="20">
        <v>-9445881</v>
      </c>
      <c r="I32" s="20">
        <v>4953137</v>
      </c>
      <c r="J32" s="20">
        <v>225388</v>
      </c>
      <c r="K32" s="20">
        <v>-380318</v>
      </c>
      <c r="L32" s="20">
        <v>14475089</v>
      </c>
      <c r="M32" s="20">
        <v>-3603787</v>
      </c>
      <c r="N32" s="20">
        <v>10490984</v>
      </c>
      <c r="O32" s="20">
        <v>1903529</v>
      </c>
      <c r="P32" s="20">
        <v>-3087257</v>
      </c>
      <c r="Q32" s="20">
        <v>11714969</v>
      </c>
      <c r="R32" s="20">
        <v>10531241</v>
      </c>
      <c r="S32" s="20">
        <v>-11463341</v>
      </c>
      <c r="T32" s="20">
        <v>-6642866</v>
      </c>
      <c r="U32" s="20">
        <v>-7482855</v>
      </c>
      <c r="V32" s="20">
        <v>-25589062</v>
      </c>
      <c r="W32" s="20">
        <v>-4341449</v>
      </c>
      <c r="X32" s="20">
        <v>8741689</v>
      </c>
      <c r="Y32" s="20">
        <v>-13083138</v>
      </c>
      <c r="Z32" s="21">
        <v>-149.66</v>
      </c>
      <c r="AA32" s="22">
        <v>8741689</v>
      </c>
    </row>
    <row r="33" spans="1:27" ht="12.75">
      <c r="A33" s="23" t="s">
        <v>57</v>
      </c>
      <c r="B33" s="17"/>
      <c r="C33" s="18">
        <v>2923758</v>
      </c>
      <c r="D33" s="18"/>
      <c r="E33" s="19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1"/>
      <c r="AA33" s="22"/>
    </row>
    <row r="34" spans="1:27" ht="12.75">
      <c r="A34" s="27" t="s">
        <v>58</v>
      </c>
      <c r="B34" s="28"/>
      <c r="C34" s="29">
        <f aca="true" t="shared" si="3" ref="C34:Y34">SUM(C29:C33)</f>
        <v>40018292</v>
      </c>
      <c r="D34" s="29">
        <f>SUM(D29:D33)</f>
        <v>0</v>
      </c>
      <c r="E34" s="30">
        <f t="shared" si="3"/>
        <v>55422000</v>
      </c>
      <c r="F34" s="31">
        <f t="shared" si="3"/>
        <v>8741689</v>
      </c>
      <c r="G34" s="31">
        <f t="shared" si="3"/>
        <v>4721175</v>
      </c>
      <c r="H34" s="31">
        <f t="shared" si="3"/>
        <v>-9446153</v>
      </c>
      <c r="I34" s="31">
        <f t="shared" si="3"/>
        <v>4954441</v>
      </c>
      <c r="J34" s="31">
        <f t="shared" si="3"/>
        <v>229463</v>
      </c>
      <c r="K34" s="31">
        <f t="shared" si="3"/>
        <v>-382375</v>
      </c>
      <c r="L34" s="31">
        <f t="shared" si="3"/>
        <v>14476567</v>
      </c>
      <c r="M34" s="31">
        <f t="shared" si="3"/>
        <v>-3603091</v>
      </c>
      <c r="N34" s="31">
        <f t="shared" si="3"/>
        <v>10491101</v>
      </c>
      <c r="O34" s="31">
        <f t="shared" si="3"/>
        <v>1902049</v>
      </c>
      <c r="P34" s="31">
        <f t="shared" si="3"/>
        <v>-3086740</v>
      </c>
      <c r="Q34" s="31">
        <f t="shared" si="3"/>
        <v>11715472</v>
      </c>
      <c r="R34" s="31">
        <f t="shared" si="3"/>
        <v>10530781</v>
      </c>
      <c r="S34" s="31">
        <f t="shared" si="3"/>
        <v>-11463341</v>
      </c>
      <c r="T34" s="31">
        <f t="shared" si="3"/>
        <v>-6642866</v>
      </c>
      <c r="U34" s="31">
        <f t="shared" si="3"/>
        <v>-6340075</v>
      </c>
      <c r="V34" s="31">
        <f t="shared" si="3"/>
        <v>-24446282</v>
      </c>
      <c r="W34" s="31">
        <f t="shared" si="3"/>
        <v>-3194937</v>
      </c>
      <c r="X34" s="31">
        <f t="shared" si="3"/>
        <v>8741689</v>
      </c>
      <c r="Y34" s="31">
        <f t="shared" si="3"/>
        <v>-11936626</v>
      </c>
      <c r="Z34" s="32">
        <f>+IF(X34&lt;&gt;0,+(Y34/X34)*100,0)</f>
        <v>-136.54828031516564</v>
      </c>
      <c r="AA34" s="33">
        <f>SUM(AA29:AA33)</f>
        <v>8741689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59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60</v>
      </c>
      <c r="B37" s="17"/>
      <c r="C37" s="18">
        <v>9459454</v>
      </c>
      <c r="D37" s="18"/>
      <c r="E37" s="19">
        <v>5255000</v>
      </c>
      <c r="F37" s="20">
        <v>5281207</v>
      </c>
      <c r="G37" s="20">
        <v>-750368</v>
      </c>
      <c r="H37" s="20">
        <v>-138515</v>
      </c>
      <c r="I37" s="20">
        <v>-138515</v>
      </c>
      <c r="J37" s="20">
        <v>-1027398</v>
      </c>
      <c r="K37" s="20">
        <v>-138515</v>
      </c>
      <c r="L37" s="20">
        <v>-138515</v>
      </c>
      <c r="M37" s="20">
        <v>-2623</v>
      </c>
      <c r="N37" s="20">
        <v>-279653</v>
      </c>
      <c r="O37" s="20">
        <v>-750368</v>
      </c>
      <c r="P37" s="20">
        <v>-138515</v>
      </c>
      <c r="Q37" s="20">
        <v>-114534</v>
      </c>
      <c r="R37" s="20">
        <v>-1003417</v>
      </c>
      <c r="S37" s="20">
        <v>-114533</v>
      </c>
      <c r="T37" s="20">
        <v>-114533</v>
      </c>
      <c r="U37" s="20">
        <v>-133790</v>
      </c>
      <c r="V37" s="20">
        <v>-362856</v>
      </c>
      <c r="W37" s="20">
        <v>-2673324</v>
      </c>
      <c r="X37" s="20">
        <v>5281207</v>
      </c>
      <c r="Y37" s="20">
        <v>-7954531</v>
      </c>
      <c r="Z37" s="21">
        <v>-150.62</v>
      </c>
      <c r="AA37" s="22">
        <v>5281207</v>
      </c>
    </row>
    <row r="38" spans="1:27" ht="12.75">
      <c r="A38" s="23" t="s">
        <v>57</v>
      </c>
      <c r="B38" s="17"/>
      <c r="C38" s="18"/>
      <c r="D38" s="18"/>
      <c r="E38" s="19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1"/>
      <c r="AA38" s="22"/>
    </row>
    <row r="39" spans="1:27" ht="12.75">
      <c r="A39" s="27" t="s">
        <v>61</v>
      </c>
      <c r="B39" s="35"/>
      <c r="C39" s="29">
        <f aca="true" t="shared" si="4" ref="C39:Y39">SUM(C37:C38)</f>
        <v>9459454</v>
      </c>
      <c r="D39" s="29">
        <f>SUM(D37:D38)</f>
        <v>0</v>
      </c>
      <c r="E39" s="36">
        <f t="shared" si="4"/>
        <v>5255000</v>
      </c>
      <c r="F39" s="37">
        <f t="shared" si="4"/>
        <v>5281207</v>
      </c>
      <c r="G39" s="37">
        <f t="shared" si="4"/>
        <v>-750368</v>
      </c>
      <c r="H39" s="37">
        <f t="shared" si="4"/>
        <v>-138515</v>
      </c>
      <c r="I39" s="37">
        <f t="shared" si="4"/>
        <v>-138515</v>
      </c>
      <c r="J39" s="37">
        <f t="shared" si="4"/>
        <v>-1027398</v>
      </c>
      <c r="K39" s="37">
        <f t="shared" si="4"/>
        <v>-138515</v>
      </c>
      <c r="L39" s="37">
        <f t="shared" si="4"/>
        <v>-138515</v>
      </c>
      <c r="M39" s="37">
        <f t="shared" si="4"/>
        <v>-2623</v>
      </c>
      <c r="N39" s="37">
        <f t="shared" si="4"/>
        <v>-279653</v>
      </c>
      <c r="O39" s="37">
        <f t="shared" si="4"/>
        <v>-750368</v>
      </c>
      <c r="P39" s="37">
        <f t="shared" si="4"/>
        <v>-138515</v>
      </c>
      <c r="Q39" s="37">
        <f t="shared" si="4"/>
        <v>-114534</v>
      </c>
      <c r="R39" s="37">
        <f t="shared" si="4"/>
        <v>-1003417</v>
      </c>
      <c r="S39" s="37">
        <f t="shared" si="4"/>
        <v>-114533</v>
      </c>
      <c r="T39" s="37">
        <f t="shared" si="4"/>
        <v>-114533</v>
      </c>
      <c r="U39" s="37">
        <f t="shared" si="4"/>
        <v>-133790</v>
      </c>
      <c r="V39" s="37">
        <f t="shared" si="4"/>
        <v>-362856</v>
      </c>
      <c r="W39" s="37">
        <f t="shared" si="4"/>
        <v>-2673324</v>
      </c>
      <c r="X39" s="37">
        <f t="shared" si="4"/>
        <v>5281207</v>
      </c>
      <c r="Y39" s="37">
        <f t="shared" si="4"/>
        <v>-7954531</v>
      </c>
      <c r="Z39" s="38">
        <f>+IF(X39&lt;&gt;0,+(Y39/X39)*100,0)</f>
        <v>-150.6195648078176</v>
      </c>
      <c r="AA39" s="39">
        <f>SUM(AA37:AA38)</f>
        <v>5281207</v>
      </c>
    </row>
    <row r="40" spans="1:27" ht="12.75">
      <c r="A40" s="27" t="s">
        <v>62</v>
      </c>
      <c r="B40" s="28"/>
      <c r="C40" s="29">
        <f aca="true" t="shared" si="5" ref="C40:Y40">+C34+C39</f>
        <v>49477746</v>
      </c>
      <c r="D40" s="29">
        <f>+D34+D39</f>
        <v>0</v>
      </c>
      <c r="E40" s="30">
        <f t="shared" si="5"/>
        <v>60677000</v>
      </c>
      <c r="F40" s="31">
        <f t="shared" si="5"/>
        <v>14022896</v>
      </c>
      <c r="G40" s="31">
        <f t="shared" si="5"/>
        <v>3970807</v>
      </c>
      <c r="H40" s="31">
        <f t="shared" si="5"/>
        <v>-9584668</v>
      </c>
      <c r="I40" s="31">
        <f t="shared" si="5"/>
        <v>4815926</v>
      </c>
      <c r="J40" s="31">
        <f t="shared" si="5"/>
        <v>-797935</v>
      </c>
      <c r="K40" s="31">
        <f t="shared" si="5"/>
        <v>-520890</v>
      </c>
      <c r="L40" s="31">
        <f t="shared" si="5"/>
        <v>14338052</v>
      </c>
      <c r="M40" s="31">
        <f t="shared" si="5"/>
        <v>-3605714</v>
      </c>
      <c r="N40" s="31">
        <f t="shared" si="5"/>
        <v>10211448</v>
      </c>
      <c r="O40" s="31">
        <f t="shared" si="5"/>
        <v>1151681</v>
      </c>
      <c r="P40" s="31">
        <f t="shared" si="5"/>
        <v>-3225255</v>
      </c>
      <c r="Q40" s="31">
        <f t="shared" si="5"/>
        <v>11600938</v>
      </c>
      <c r="R40" s="31">
        <f t="shared" si="5"/>
        <v>9527364</v>
      </c>
      <c r="S40" s="31">
        <f t="shared" si="5"/>
        <v>-11577874</v>
      </c>
      <c r="T40" s="31">
        <f t="shared" si="5"/>
        <v>-6757399</v>
      </c>
      <c r="U40" s="31">
        <f t="shared" si="5"/>
        <v>-6473865</v>
      </c>
      <c r="V40" s="31">
        <f t="shared" si="5"/>
        <v>-24809138</v>
      </c>
      <c r="W40" s="31">
        <f t="shared" si="5"/>
        <v>-5868261</v>
      </c>
      <c r="X40" s="31">
        <f t="shared" si="5"/>
        <v>14022896</v>
      </c>
      <c r="Y40" s="31">
        <f t="shared" si="5"/>
        <v>-19891157</v>
      </c>
      <c r="Z40" s="32">
        <f>+IF(X40&lt;&gt;0,+(Y40/X40)*100,0)</f>
        <v>-141.84771105768738</v>
      </c>
      <c r="AA40" s="33">
        <f>+AA34+AA39</f>
        <v>14022896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284072306</v>
      </c>
      <c r="D42" s="43">
        <f>+D25-D40</f>
        <v>0</v>
      </c>
      <c r="E42" s="44">
        <f t="shared" si="6"/>
        <v>315745997</v>
      </c>
      <c r="F42" s="45">
        <f t="shared" si="6"/>
        <v>332842026</v>
      </c>
      <c r="G42" s="45">
        <f t="shared" si="6"/>
        <v>37876650</v>
      </c>
      <c r="H42" s="45">
        <f t="shared" si="6"/>
        <v>-6471171</v>
      </c>
      <c r="I42" s="45">
        <f t="shared" si="6"/>
        <v>-7963813</v>
      </c>
      <c r="J42" s="45">
        <f t="shared" si="6"/>
        <v>23441666</v>
      </c>
      <c r="K42" s="45">
        <f t="shared" si="6"/>
        <v>-8457566</v>
      </c>
      <c r="L42" s="45">
        <f t="shared" si="6"/>
        <v>-11325743</v>
      </c>
      <c r="M42" s="45">
        <f t="shared" si="6"/>
        <v>27675846</v>
      </c>
      <c r="N42" s="45">
        <f t="shared" si="6"/>
        <v>7892537</v>
      </c>
      <c r="O42" s="45">
        <f t="shared" si="6"/>
        <v>-8770281</v>
      </c>
      <c r="P42" s="45">
        <f t="shared" si="6"/>
        <v>-4717777</v>
      </c>
      <c r="Q42" s="45">
        <f t="shared" si="6"/>
        <v>22243348</v>
      </c>
      <c r="R42" s="45">
        <f t="shared" si="6"/>
        <v>8755290</v>
      </c>
      <c r="S42" s="45">
        <f t="shared" si="6"/>
        <v>-4399997</v>
      </c>
      <c r="T42" s="45">
        <f t="shared" si="6"/>
        <v>-5890088</v>
      </c>
      <c r="U42" s="45">
        <f t="shared" si="6"/>
        <v>10959666</v>
      </c>
      <c r="V42" s="45">
        <f t="shared" si="6"/>
        <v>669581</v>
      </c>
      <c r="W42" s="45">
        <f t="shared" si="6"/>
        <v>40759074</v>
      </c>
      <c r="X42" s="45">
        <f t="shared" si="6"/>
        <v>332842026</v>
      </c>
      <c r="Y42" s="45">
        <f t="shared" si="6"/>
        <v>-292082952</v>
      </c>
      <c r="Z42" s="46">
        <f>+IF(X42&lt;&gt;0,+(Y42/X42)*100,0)</f>
        <v>-87.75422848796143</v>
      </c>
      <c r="AA42" s="47">
        <f>+AA25-AA40</f>
        <v>332842026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210794165</v>
      </c>
      <c r="D45" s="18"/>
      <c r="E45" s="19">
        <v>285415700</v>
      </c>
      <c r="F45" s="20">
        <v>296518703</v>
      </c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>
        <v>3</v>
      </c>
      <c r="R45" s="20">
        <v>3</v>
      </c>
      <c r="S45" s="20">
        <v>1</v>
      </c>
      <c r="T45" s="20"/>
      <c r="U45" s="20"/>
      <c r="V45" s="20">
        <v>1</v>
      </c>
      <c r="W45" s="20">
        <v>4</v>
      </c>
      <c r="X45" s="20">
        <v>296518703</v>
      </c>
      <c r="Y45" s="20">
        <v>-296518699</v>
      </c>
      <c r="Z45" s="48">
        <v>-100</v>
      </c>
      <c r="AA45" s="22">
        <v>296518703</v>
      </c>
    </row>
    <row r="46" spans="1:27" ht="12.7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2.75">
      <c r="A47" s="23"/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68</v>
      </c>
      <c r="B48" s="50" t="s">
        <v>64</v>
      </c>
      <c r="C48" s="51">
        <f aca="true" t="shared" si="7" ref="C48:Y48">SUM(C45:C47)</f>
        <v>210794165</v>
      </c>
      <c r="D48" s="51">
        <f>SUM(D45:D47)</f>
        <v>0</v>
      </c>
      <c r="E48" s="52">
        <f t="shared" si="7"/>
        <v>285415700</v>
      </c>
      <c r="F48" s="53">
        <f t="shared" si="7"/>
        <v>296518703</v>
      </c>
      <c r="G48" s="53">
        <f t="shared" si="7"/>
        <v>0</v>
      </c>
      <c r="H48" s="53">
        <f t="shared" si="7"/>
        <v>0</v>
      </c>
      <c r="I48" s="53">
        <f t="shared" si="7"/>
        <v>0</v>
      </c>
      <c r="J48" s="53">
        <f t="shared" si="7"/>
        <v>0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3</v>
      </c>
      <c r="R48" s="53">
        <f t="shared" si="7"/>
        <v>3</v>
      </c>
      <c r="S48" s="53">
        <f t="shared" si="7"/>
        <v>1</v>
      </c>
      <c r="T48" s="53">
        <f t="shared" si="7"/>
        <v>0</v>
      </c>
      <c r="U48" s="53">
        <f t="shared" si="7"/>
        <v>0</v>
      </c>
      <c r="V48" s="53">
        <f t="shared" si="7"/>
        <v>1</v>
      </c>
      <c r="W48" s="53">
        <f t="shared" si="7"/>
        <v>4</v>
      </c>
      <c r="X48" s="53">
        <f t="shared" si="7"/>
        <v>296518703</v>
      </c>
      <c r="Y48" s="53">
        <f t="shared" si="7"/>
        <v>-296518699</v>
      </c>
      <c r="Z48" s="54">
        <f>+IF(X48&lt;&gt;0,+(Y48/X48)*100,0)</f>
        <v>-99.99999865101258</v>
      </c>
      <c r="AA48" s="55">
        <f>SUM(AA45:AA47)</f>
        <v>296518703</v>
      </c>
    </row>
    <row r="49" spans="1:27" ht="12.75">
      <c r="A49" s="56" t="s">
        <v>123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124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125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7" t="s">
        <v>107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126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71154733</v>
      </c>
      <c r="D6" s="18"/>
      <c r="E6" s="19">
        <v>197727473</v>
      </c>
      <c r="F6" s="20"/>
      <c r="G6" s="20">
        <v>235543143</v>
      </c>
      <c r="H6" s="20">
        <v>-259998288</v>
      </c>
      <c r="I6" s="20">
        <v>-22907693</v>
      </c>
      <c r="J6" s="20">
        <v>-47362838</v>
      </c>
      <c r="K6" s="20">
        <v>83191456</v>
      </c>
      <c r="L6" s="20">
        <v>19259379</v>
      </c>
      <c r="M6" s="20">
        <v>117188910</v>
      </c>
      <c r="N6" s="20">
        <v>219639745</v>
      </c>
      <c r="O6" s="20">
        <v>-233018125</v>
      </c>
      <c r="P6" s="20">
        <v>-152486285</v>
      </c>
      <c r="Q6" s="20">
        <v>204981666</v>
      </c>
      <c r="R6" s="20">
        <v>-180522744</v>
      </c>
      <c r="S6" s="20">
        <v>226407844</v>
      </c>
      <c r="T6" s="20">
        <v>-94012943</v>
      </c>
      <c r="U6" s="20">
        <v>42092162</v>
      </c>
      <c r="V6" s="20">
        <v>174487063</v>
      </c>
      <c r="W6" s="20">
        <v>166241226</v>
      </c>
      <c r="X6" s="20"/>
      <c r="Y6" s="20">
        <v>166241226</v>
      </c>
      <c r="Z6" s="21"/>
      <c r="AA6" s="22"/>
    </row>
    <row r="7" spans="1:27" ht="12.75">
      <c r="A7" s="23" t="s">
        <v>34</v>
      </c>
      <c r="B7" s="17"/>
      <c r="C7" s="18">
        <v>390000000</v>
      </c>
      <c r="D7" s="18"/>
      <c r="E7" s="19">
        <v>558000000</v>
      </c>
      <c r="F7" s="20"/>
      <c r="G7" s="20">
        <v>-430000000</v>
      </c>
      <c r="H7" s="20">
        <v>570000000</v>
      </c>
      <c r="I7" s="20">
        <v>70000000</v>
      </c>
      <c r="J7" s="20">
        <v>210000000</v>
      </c>
      <c r="K7" s="20">
        <v>20000000</v>
      </c>
      <c r="L7" s="20">
        <v>-60000000</v>
      </c>
      <c r="M7" s="20">
        <v>70000000</v>
      </c>
      <c r="N7" s="20">
        <v>30000000</v>
      </c>
      <c r="O7" s="20">
        <v>20000000</v>
      </c>
      <c r="P7" s="20">
        <v>-60000000</v>
      </c>
      <c r="Q7" s="20">
        <v>-110000000</v>
      </c>
      <c r="R7" s="20">
        <v>-150000000</v>
      </c>
      <c r="S7" s="20">
        <v>-230000000</v>
      </c>
      <c r="T7" s="20">
        <v>150000000</v>
      </c>
      <c r="U7" s="20">
        <v>-10000000</v>
      </c>
      <c r="V7" s="20">
        <v>-90000000</v>
      </c>
      <c r="W7" s="20"/>
      <c r="X7" s="20"/>
      <c r="Y7" s="20"/>
      <c r="Z7" s="21"/>
      <c r="AA7" s="22"/>
    </row>
    <row r="8" spans="1:27" ht="12.75">
      <c r="A8" s="23" t="s">
        <v>35</v>
      </c>
      <c r="B8" s="17"/>
      <c r="C8" s="18">
        <v>393699633</v>
      </c>
      <c r="D8" s="18"/>
      <c r="E8" s="19">
        <v>440197093</v>
      </c>
      <c r="F8" s="20"/>
      <c r="G8" s="20">
        <v>26527670</v>
      </c>
      <c r="H8" s="20">
        <v>129234818</v>
      </c>
      <c r="I8" s="20">
        <v>-19449299</v>
      </c>
      <c r="J8" s="20">
        <v>136313189</v>
      </c>
      <c r="K8" s="20">
        <v>-98787289</v>
      </c>
      <c r="L8" s="20">
        <v>20987652</v>
      </c>
      <c r="M8" s="20">
        <v>14509549</v>
      </c>
      <c r="N8" s="20">
        <v>-63290088</v>
      </c>
      <c r="O8" s="20">
        <v>13700002</v>
      </c>
      <c r="P8" s="20">
        <v>39114828</v>
      </c>
      <c r="Q8" s="20">
        <v>25268517</v>
      </c>
      <c r="R8" s="20">
        <v>78083347</v>
      </c>
      <c r="S8" s="20">
        <v>23824720</v>
      </c>
      <c r="T8" s="20">
        <v>-5613423</v>
      </c>
      <c r="U8" s="20">
        <v>-22945187</v>
      </c>
      <c r="V8" s="20">
        <v>-4733890</v>
      </c>
      <c r="W8" s="20">
        <v>146372558</v>
      </c>
      <c r="X8" s="20"/>
      <c r="Y8" s="20">
        <v>146372558</v>
      </c>
      <c r="Z8" s="21"/>
      <c r="AA8" s="22"/>
    </row>
    <row r="9" spans="1:27" ht="12.75">
      <c r="A9" s="23" t="s">
        <v>36</v>
      </c>
      <c r="B9" s="17"/>
      <c r="C9" s="18">
        <v>85032961</v>
      </c>
      <c r="D9" s="18"/>
      <c r="E9" s="19">
        <v>46868200</v>
      </c>
      <c r="F9" s="20"/>
      <c r="G9" s="20">
        <v>-30810326</v>
      </c>
      <c r="H9" s="20">
        <v>-332149</v>
      </c>
      <c r="I9" s="20">
        <v>48531808</v>
      </c>
      <c r="J9" s="20">
        <v>17389333</v>
      </c>
      <c r="K9" s="20">
        <v>-54384552</v>
      </c>
      <c r="L9" s="20">
        <v>-1057343</v>
      </c>
      <c r="M9" s="20">
        <v>-27312758</v>
      </c>
      <c r="N9" s="20">
        <v>-82754653</v>
      </c>
      <c r="O9" s="20">
        <v>-7233040</v>
      </c>
      <c r="P9" s="20">
        <v>13223582</v>
      </c>
      <c r="Q9" s="20">
        <v>-12823655</v>
      </c>
      <c r="R9" s="20">
        <v>-6833113</v>
      </c>
      <c r="S9" s="20">
        <v>-4276872</v>
      </c>
      <c r="T9" s="20">
        <v>-5053714</v>
      </c>
      <c r="U9" s="20">
        <v>14341350</v>
      </c>
      <c r="V9" s="20">
        <v>5010764</v>
      </c>
      <c r="W9" s="20">
        <v>-67187669</v>
      </c>
      <c r="X9" s="20"/>
      <c r="Y9" s="20">
        <v>-67187669</v>
      </c>
      <c r="Z9" s="21"/>
      <c r="AA9" s="22"/>
    </row>
    <row r="10" spans="1:27" ht="12.75">
      <c r="A10" s="23" t="s">
        <v>37</v>
      </c>
      <c r="B10" s="17"/>
      <c r="C10" s="18"/>
      <c r="D10" s="18"/>
      <c r="E10" s="19">
        <v>142771</v>
      </c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2.75">
      <c r="A11" s="23" t="s">
        <v>38</v>
      </c>
      <c r="B11" s="17"/>
      <c r="C11" s="18">
        <v>69380506</v>
      </c>
      <c r="D11" s="18"/>
      <c r="E11" s="19">
        <v>-44241934</v>
      </c>
      <c r="F11" s="20"/>
      <c r="G11" s="20">
        <v>-133986</v>
      </c>
      <c r="H11" s="20">
        <v>2252664</v>
      </c>
      <c r="I11" s="20">
        <v>1790038</v>
      </c>
      <c r="J11" s="20">
        <v>3908716</v>
      </c>
      <c r="K11" s="20">
        <v>1819267</v>
      </c>
      <c r="L11" s="20">
        <v>-2855852</v>
      </c>
      <c r="M11" s="20">
        <v>2726359</v>
      </c>
      <c r="N11" s="20">
        <v>1689774</v>
      </c>
      <c r="O11" s="20">
        <v>5150608</v>
      </c>
      <c r="P11" s="20">
        <v>1780907</v>
      </c>
      <c r="Q11" s="20">
        <v>3327172</v>
      </c>
      <c r="R11" s="20">
        <v>10258687</v>
      </c>
      <c r="S11" s="20">
        <v>1343991</v>
      </c>
      <c r="T11" s="20">
        <v>-1929074</v>
      </c>
      <c r="U11" s="20">
        <v>-15039384</v>
      </c>
      <c r="V11" s="20">
        <v>-15624467</v>
      </c>
      <c r="W11" s="20">
        <v>232710</v>
      </c>
      <c r="X11" s="20"/>
      <c r="Y11" s="20">
        <v>232710</v>
      </c>
      <c r="Z11" s="21"/>
      <c r="AA11" s="22"/>
    </row>
    <row r="12" spans="1:27" ht="12.75">
      <c r="A12" s="27" t="s">
        <v>39</v>
      </c>
      <c r="B12" s="28"/>
      <c r="C12" s="29">
        <f aca="true" t="shared" si="0" ref="C12:Y12">SUM(C6:C11)</f>
        <v>1009267833</v>
      </c>
      <c r="D12" s="29">
        <f>SUM(D6:D11)</f>
        <v>0</v>
      </c>
      <c r="E12" s="30">
        <f t="shared" si="0"/>
        <v>1198693603</v>
      </c>
      <c r="F12" s="31">
        <f t="shared" si="0"/>
        <v>0</v>
      </c>
      <c r="G12" s="31">
        <f t="shared" si="0"/>
        <v>-198873499</v>
      </c>
      <c r="H12" s="31">
        <f t="shared" si="0"/>
        <v>441157045</v>
      </c>
      <c r="I12" s="31">
        <f t="shared" si="0"/>
        <v>77964854</v>
      </c>
      <c r="J12" s="31">
        <f t="shared" si="0"/>
        <v>320248400</v>
      </c>
      <c r="K12" s="31">
        <f t="shared" si="0"/>
        <v>-48161118</v>
      </c>
      <c r="L12" s="31">
        <f t="shared" si="0"/>
        <v>-23666164</v>
      </c>
      <c r="M12" s="31">
        <f t="shared" si="0"/>
        <v>177112060</v>
      </c>
      <c r="N12" s="31">
        <f t="shared" si="0"/>
        <v>105284778</v>
      </c>
      <c r="O12" s="31">
        <f t="shared" si="0"/>
        <v>-201400555</v>
      </c>
      <c r="P12" s="31">
        <f t="shared" si="0"/>
        <v>-158366968</v>
      </c>
      <c r="Q12" s="31">
        <f t="shared" si="0"/>
        <v>110753700</v>
      </c>
      <c r="R12" s="31">
        <f t="shared" si="0"/>
        <v>-249013823</v>
      </c>
      <c r="S12" s="31">
        <f t="shared" si="0"/>
        <v>17299683</v>
      </c>
      <c r="T12" s="31">
        <f t="shared" si="0"/>
        <v>43390846</v>
      </c>
      <c r="U12" s="31">
        <f t="shared" si="0"/>
        <v>8448941</v>
      </c>
      <c r="V12" s="31">
        <f t="shared" si="0"/>
        <v>69139470</v>
      </c>
      <c r="W12" s="31">
        <f t="shared" si="0"/>
        <v>245658825</v>
      </c>
      <c r="X12" s="31">
        <f t="shared" si="0"/>
        <v>0</v>
      </c>
      <c r="Y12" s="31">
        <f t="shared" si="0"/>
        <v>245658825</v>
      </c>
      <c r="Z12" s="32">
        <f>+IF(X12&lt;&gt;0,+(Y12/X12)*100,0)</f>
        <v>0</v>
      </c>
      <c r="AA12" s="33">
        <f>SUM(AA6:AA11)</f>
        <v>0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/>
      <c r="D15" s="18"/>
      <c r="E15" s="19">
        <v>23513</v>
      </c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2.75">
      <c r="A16" s="23" t="s">
        <v>42</v>
      </c>
      <c r="B16" s="17"/>
      <c r="C16" s="18"/>
      <c r="D16" s="18"/>
      <c r="E16" s="19"/>
      <c r="F16" s="20"/>
      <c r="G16" s="24">
        <v>367191186</v>
      </c>
      <c r="H16" s="24">
        <v>-359439287</v>
      </c>
      <c r="I16" s="24">
        <v>-611685</v>
      </c>
      <c r="J16" s="20">
        <v>7140214</v>
      </c>
      <c r="K16" s="24">
        <v>251175</v>
      </c>
      <c r="L16" s="24">
        <v>-173677</v>
      </c>
      <c r="M16" s="20">
        <v>-260135685</v>
      </c>
      <c r="N16" s="24">
        <v>-260058187</v>
      </c>
      <c r="O16" s="24">
        <v>266931602</v>
      </c>
      <c r="P16" s="24">
        <v>-7206392</v>
      </c>
      <c r="Q16" s="20">
        <v>-566607</v>
      </c>
      <c r="R16" s="24">
        <v>259158603</v>
      </c>
      <c r="S16" s="24">
        <v>-138660</v>
      </c>
      <c r="T16" s="20">
        <v>-192127</v>
      </c>
      <c r="U16" s="24">
        <v>2299488</v>
      </c>
      <c r="V16" s="24">
        <v>1968701</v>
      </c>
      <c r="W16" s="24">
        <v>8209331</v>
      </c>
      <c r="X16" s="20"/>
      <c r="Y16" s="24">
        <v>8209331</v>
      </c>
      <c r="Z16" s="25"/>
      <c r="AA16" s="26"/>
    </row>
    <row r="17" spans="1:27" ht="12.75">
      <c r="A17" s="23" t="s">
        <v>43</v>
      </c>
      <c r="B17" s="17"/>
      <c r="C17" s="18">
        <v>86798938</v>
      </c>
      <c r="D17" s="18"/>
      <c r="E17" s="19">
        <v>123195306</v>
      </c>
      <c r="F17" s="20"/>
      <c r="G17" s="20">
        <v>-14000</v>
      </c>
      <c r="H17" s="20">
        <v>-14000</v>
      </c>
      <c r="I17" s="20">
        <v>-14000</v>
      </c>
      <c r="J17" s="20">
        <v>-42000</v>
      </c>
      <c r="K17" s="20">
        <v>-14000</v>
      </c>
      <c r="L17" s="20">
        <v>-14000</v>
      </c>
      <c r="M17" s="20">
        <v>-14000</v>
      </c>
      <c r="N17" s="20">
        <v>-42000</v>
      </c>
      <c r="O17" s="20">
        <v>-14000</v>
      </c>
      <c r="P17" s="20">
        <v>-50640</v>
      </c>
      <c r="Q17" s="20">
        <v>-591690</v>
      </c>
      <c r="R17" s="20">
        <v>-656330</v>
      </c>
      <c r="S17" s="20">
        <v>-50640</v>
      </c>
      <c r="T17" s="20">
        <v>-240546</v>
      </c>
      <c r="U17" s="20">
        <v>-150941</v>
      </c>
      <c r="V17" s="20">
        <v>-442127</v>
      </c>
      <c r="W17" s="20">
        <v>-1182457</v>
      </c>
      <c r="X17" s="20"/>
      <c r="Y17" s="20">
        <v>-1182457</v>
      </c>
      <c r="Z17" s="21"/>
      <c r="AA17" s="22"/>
    </row>
    <row r="18" spans="1:27" ht="12.7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>
        <v>6221744904</v>
      </c>
      <c r="D19" s="18"/>
      <c r="E19" s="19">
        <v>5746904086</v>
      </c>
      <c r="F19" s="20">
        <v>593133700</v>
      </c>
      <c r="G19" s="20">
        <v>-33637595</v>
      </c>
      <c r="H19" s="20">
        <v>-33637603</v>
      </c>
      <c r="I19" s="20">
        <v>23936696</v>
      </c>
      <c r="J19" s="20">
        <v>-43338502</v>
      </c>
      <c r="K19" s="20">
        <v>-45672230</v>
      </c>
      <c r="L19" s="20">
        <v>-4335949</v>
      </c>
      <c r="M19" s="20">
        <v>-20375290</v>
      </c>
      <c r="N19" s="20">
        <v>-70383469</v>
      </c>
      <c r="O19" s="20">
        <v>5832886</v>
      </c>
      <c r="P19" s="20">
        <v>65257123</v>
      </c>
      <c r="Q19" s="20">
        <v>-2408718</v>
      </c>
      <c r="R19" s="20">
        <v>68681291</v>
      </c>
      <c r="S19" s="20">
        <v>-22842712</v>
      </c>
      <c r="T19" s="20">
        <v>-36926032</v>
      </c>
      <c r="U19" s="20">
        <v>-29928136</v>
      </c>
      <c r="V19" s="20">
        <v>-89696880</v>
      </c>
      <c r="W19" s="20">
        <v>-134737560</v>
      </c>
      <c r="X19" s="20">
        <v>593133703</v>
      </c>
      <c r="Y19" s="20">
        <v>-727871263</v>
      </c>
      <c r="Z19" s="21">
        <v>-122.72</v>
      </c>
      <c r="AA19" s="22">
        <v>593133700</v>
      </c>
    </row>
    <row r="20" spans="1:27" ht="12.75">
      <c r="A20" s="23"/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46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2.75">
      <c r="A22" s="23" t="s">
        <v>47</v>
      </c>
      <c r="B22" s="17"/>
      <c r="C22" s="18">
        <v>105491491</v>
      </c>
      <c r="D22" s="18"/>
      <c r="E22" s="19">
        <v>126022945</v>
      </c>
      <c r="F22" s="20">
        <v>25013100</v>
      </c>
      <c r="G22" s="20">
        <v>-393000</v>
      </c>
      <c r="H22" s="20">
        <v>-393000</v>
      </c>
      <c r="I22" s="20">
        <v>2745285</v>
      </c>
      <c r="J22" s="20">
        <v>1959285</v>
      </c>
      <c r="K22" s="20">
        <v>-393000</v>
      </c>
      <c r="L22" s="20">
        <v>-393000</v>
      </c>
      <c r="M22" s="20">
        <v>-393000</v>
      </c>
      <c r="N22" s="20">
        <v>-1179000</v>
      </c>
      <c r="O22" s="20">
        <v>-393000</v>
      </c>
      <c r="P22" s="20">
        <v>287141</v>
      </c>
      <c r="Q22" s="20">
        <v>-5484130</v>
      </c>
      <c r="R22" s="20">
        <v>-5589989</v>
      </c>
      <c r="S22" s="20">
        <v>-378640</v>
      </c>
      <c r="T22" s="20">
        <v>5774604</v>
      </c>
      <c r="U22" s="20">
        <v>-4646493</v>
      </c>
      <c r="V22" s="20">
        <v>749471</v>
      </c>
      <c r="W22" s="20">
        <v>-4060233</v>
      </c>
      <c r="X22" s="20">
        <v>25013100</v>
      </c>
      <c r="Y22" s="20">
        <v>-29073333</v>
      </c>
      <c r="Z22" s="21">
        <v>-116.23</v>
      </c>
      <c r="AA22" s="22">
        <v>25013100</v>
      </c>
    </row>
    <row r="23" spans="1:27" ht="12.75">
      <c r="A23" s="23" t="s">
        <v>48</v>
      </c>
      <c r="B23" s="17"/>
      <c r="C23" s="18">
        <v>2598687</v>
      </c>
      <c r="D23" s="18"/>
      <c r="E23" s="19">
        <v>3011994</v>
      </c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2.75">
      <c r="A24" s="27" t="s">
        <v>49</v>
      </c>
      <c r="B24" s="35"/>
      <c r="C24" s="29">
        <f aca="true" t="shared" si="1" ref="C24:Y24">SUM(C15:C23)</f>
        <v>6416634020</v>
      </c>
      <c r="D24" s="29">
        <f>SUM(D15:D23)</f>
        <v>0</v>
      </c>
      <c r="E24" s="36">
        <f t="shared" si="1"/>
        <v>5999157844</v>
      </c>
      <c r="F24" s="37">
        <f t="shared" si="1"/>
        <v>618146800</v>
      </c>
      <c r="G24" s="37">
        <f t="shared" si="1"/>
        <v>333146591</v>
      </c>
      <c r="H24" s="37">
        <f t="shared" si="1"/>
        <v>-393483890</v>
      </c>
      <c r="I24" s="37">
        <f t="shared" si="1"/>
        <v>26056296</v>
      </c>
      <c r="J24" s="37">
        <f t="shared" si="1"/>
        <v>-34281003</v>
      </c>
      <c r="K24" s="37">
        <f t="shared" si="1"/>
        <v>-45828055</v>
      </c>
      <c r="L24" s="37">
        <f t="shared" si="1"/>
        <v>-4916626</v>
      </c>
      <c r="M24" s="37">
        <f t="shared" si="1"/>
        <v>-280917975</v>
      </c>
      <c r="N24" s="37">
        <f t="shared" si="1"/>
        <v>-331662656</v>
      </c>
      <c r="O24" s="37">
        <f t="shared" si="1"/>
        <v>272357488</v>
      </c>
      <c r="P24" s="37">
        <f t="shared" si="1"/>
        <v>58287232</v>
      </c>
      <c r="Q24" s="37">
        <f t="shared" si="1"/>
        <v>-9051145</v>
      </c>
      <c r="R24" s="37">
        <f t="shared" si="1"/>
        <v>321593575</v>
      </c>
      <c r="S24" s="37">
        <f t="shared" si="1"/>
        <v>-23410652</v>
      </c>
      <c r="T24" s="37">
        <f t="shared" si="1"/>
        <v>-31584101</v>
      </c>
      <c r="U24" s="37">
        <f t="shared" si="1"/>
        <v>-32426082</v>
      </c>
      <c r="V24" s="37">
        <f t="shared" si="1"/>
        <v>-87420835</v>
      </c>
      <c r="W24" s="37">
        <f t="shared" si="1"/>
        <v>-131770919</v>
      </c>
      <c r="X24" s="37">
        <f t="shared" si="1"/>
        <v>618146803</v>
      </c>
      <c r="Y24" s="37">
        <f t="shared" si="1"/>
        <v>-749917722</v>
      </c>
      <c r="Z24" s="38">
        <f>+IF(X24&lt;&gt;0,+(Y24/X24)*100,0)</f>
        <v>-121.3170914029624</v>
      </c>
      <c r="AA24" s="39">
        <f>SUM(AA15:AA23)</f>
        <v>618146800</v>
      </c>
    </row>
    <row r="25" spans="1:27" ht="12.75">
      <c r="A25" s="27" t="s">
        <v>50</v>
      </c>
      <c r="B25" s="28"/>
      <c r="C25" s="29">
        <f aca="true" t="shared" si="2" ref="C25:Y25">+C12+C24</f>
        <v>7425901853</v>
      </c>
      <c r="D25" s="29">
        <f>+D12+D24</f>
        <v>0</v>
      </c>
      <c r="E25" s="30">
        <f t="shared" si="2"/>
        <v>7197851447</v>
      </c>
      <c r="F25" s="31">
        <f t="shared" si="2"/>
        <v>618146800</v>
      </c>
      <c r="G25" s="31">
        <f t="shared" si="2"/>
        <v>134273092</v>
      </c>
      <c r="H25" s="31">
        <f t="shared" si="2"/>
        <v>47673155</v>
      </c>
      <c r="I25" s="31">
        <f t="shared" si="2"/>
        <v>104021150</v>
      </c>
      <c r="J25" s="31">
        <f t="shared" si="2"/>
        <v>285967397</v>
      </c>
      <c r="K25" s="31">
        <f t="shared" si="2"/>
        <v>-93989173</v>
      </c>
      <c r="L25" s="31">
        <f t="shared" si="2"/>
        <v>-28582790</v>
      </c>
      <c r="M25" s="31">
        <f t="shared" si="2"/>
        <v>-103805915</v>
      </c>
      <c r="N25" s="31">
        <f t="shared" si="2"/>
        <v>-226377878</v>
      </c>
      <c r="O25" s="31">
        <f t="shared" si="2"/>
        <v>70956933</v>
      </c>
      <c r="P25" s="31">
        <f t="shared" si="2"/>
        <v>-100079736</v>
      </c>
      <c r="Q25" s="31">
        <f t="shared" si="2"/>
        <v>101702555</v>
      </c>
      <c r="R25" s="31">
        <f t="shared" si="2"/>
        <v>72579752</v>
      </c>
      <c r="S25" s="31">
        <f t="shared" si="2"/>
        <v>-6110969</v>
      </c>
      <c r="T25" s="31">
        <f t="shared" si="2"/>
        <v>11806745</v>
      </c>
      <c r="U25" s="31">
        <f t="shared" si="2"/>
        <v>-23977141</v>
      </c>
      <c r="V25" s="31">
        <f t="shared" si="2"/>
        <v>-18281365</v>
      </c>
      <c r="W25" s="31">
        <f t="shared" si="2"/>
        <v>113887906</v>
      </c>
      <c r="X25" s="31">
        <f t="shared" si="2"/>
        <v>618146803</v>
      </c>
      <c r="Y25" s="31">
        <f t="shared" si="2"/>
        <v>-504258897</v>
      </c>
      <c r="Z25" s="32">
        <f>+IF(X25&lt;&gt;0,+(Y25/X25)*100,0)</f>
        <v>-81.57591280141264</v>
      </c>
      <c r="AA25" s="33">
        <f>+AA12+AA24</f>
        <v>618146800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51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52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53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54</v>
      </c>
      <c r="B30" s="17"/>
      <c r="C30" s="18"/>
      <c r="D30" s="18"/>
      <c r="E30" s="19">
        <v>84326087</v>
      </c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2.75">
      <c r="A31" s="23" t="s">
        <v>55</v>
      </c>
      <c r="B31" s="17"/>
      <c r="C31" s="18">
        <v>76028585</v>
      </c>
      <c r="D31" s="18"/>
      <c r="E31" s="19">
        <v>54634503</v>
      </c>
      <c r="F31" s="20"/>
      <c r="G31" s="20">
        <v>-738281</v>
      </c>
      <c r="H31" s="20">
        <v>478327</v>
      </c>
      <c r="I31" s="20">
        <v>-10819395</v>
      </c>
      <c r="J31" s="20">
        <v>-11079349</v>
      </c>
      <c r="K31" s="20">
        <v>394279</v>
      </c>
      <c r="L31" s="20">
        <v>622746</v>
      </c>
      <c r="M31" s="20">
        <v>68690</v>
      </c>
      <c r="N31" s="20">
        <v>1085715</v>
      </c>
      <c r="O31" s="20">
        <v>5501463</v>
      </c>
      <c r="P31" s="20">
        <v>923030</v>
      </c>
      <c r="Q31" s="20">
        <v>85682</v>
      </c>
      <c r="R31" s="20">
        <v>6510175</v>
      </c>
      <c r="S31" s="20">
        <v>-42810</v>
      </c>
      <c r="T31" s="20"/>
      <c r="U31" s="20">
        <v>-198751</v>
      </c>
      <c r="V31" s="20">
        <v>-241561</v>
      </c>
      <c r="W31" s="20">
        <v>-3725020</v>
      </c>
      <c r="X31" s="20"/>
      <c r="Y31" s="20">
        <v>-3725020</v>
      </c>
      <c r="Z31" s="21"/>
      <c r="AA31" s="22"/>
    </row>
    <row r="32" spans="1:27" ht="12.75">
      <c r="A32" s="23" t="s">
        <v>56</v>
      </c>
      <c r="B32" s="17"/>
      <c r="C32" s="18">
        <v>431841209</v>
      </c>
      <c r="D32" s="18"/>
      <c r="E32" s="19">
        <v>494257958</v>
      </c>
      <c r="F32" s="20">
        <v>618146800</v>
      </c>
      <c r="G32" s="20">
        <v>-135996577</v>
      </c>
      <c r="H32" s="20">
        <v>-12367314</v>
      </c>
      <c r="I32" s="20">
        <v>249913259</v>
      </c>
      <c r="J32" s="20">
        <v>101549368</v>
      </c>
      <c r="K32" s="20">
        <v>-87557261</v>
      </c>
      <c r="L32" s="20">
        <v>-1597707</v>
      </c>
      <c r="M32" s="20">
        <v>125621714</v>
      </c>
      <c r="N32" s="20">
        <v>36466746</v>
      </c>
      <c r="O32" s="20">
        <v>-143779827</v>
      </c>
      <c r="P32" s="20">
        <v>-47472647</v>
      </c>
      <c r="Q32" s="20">
        <v>23789333</v>
      </c>
      <c r="R32" s="20">
        <v>-167463141</v>
      </c>
      <c r="S32" s="20">
        <v>17884438</v>
      </c>
      <c r="T32" s="20">
        <v>43425658</v>
      </c>
      <c r="U32" s="20">
        <v>73316287</v>
      </c>
      <c r="V32" s="20">
        <v>134626383</v>
      </c>
      <c r="W32" s="20">
        <v>105179356</v>
      </c>
      <c r="X32" s="20">
        <v>618146803</v>
      </c>
      <c r="Y32" s="20">
        <v>-512967447</v>
      </c>
      <c r="Z32" s="21">
        <v>-82.98</v>
      </c>
      <c r="AA32" s="22">
        <v>618146800</v>
      </c>
    </row>
    <row r="33" spans="1:27" ht="12.75">
      <c r="A33" s="23" t="s">
        <v>57</v>
      </c>
      <c r="B33" s="17"/>
      <c r="C33" s="18">
        <v>16518380</v>
      </c>
      <c r="D33" s="18"/>
      <c r="E33" s="19">
        <v>15176264</v>
      </c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1"/>
      <c r="AA33" s="22"/>
    </row>
    <row r="34" spans="1:27" ht="12.75">
      <c r="A34" s="27" t="s">
        <v>58</v>
      </c>
      <c r="B34" s="28"/>
      <c r="C34" s="29">
        <f aca="true" t="shared" si="3" ref="C34:Y34">SUM(C29:C33)</f>
        <v>524388174</v>
      </c>
      <c r="D34" s="29">
        <f>SUM(D29:D33)</f>
        <v>0</v>
      </c>
      <c r="E34" s="30">
        <f t="shared" si="3"/>
        <v>648394812</v>
      </c>
      <c r="F34" s="31">
        <f t="shared" si="3"/>
        <v>618146800</v>
      </c>
      <c r="G34" s="31">
        <f t="shared" si="3"/>
        <v>-136734858</v>
      </c>
      <c r="H34" s="31">
        <f t="shared" si="3"/>
        <v>-11888987</v>
      </c>
      <c r="I34" s="31">
        <f t="shared" si="3"/>
        <v>239093864</v>
      </c>
      <c r="J34" s="31">
        <f t="shared" si="3"/>
        <v>90470019</v>
      </c>
      <c r="K34" s="31">
        <f t="shared" si="3"/>
        <v>-87162982</v>
      </c>
      <c r="L34" s="31">
        <f t="shared" si="3"/>
        <v>-974961</v>
      </c>
      <c r="M34" s="31">
        <f t="shared" si="3"/>
        <v>125690404</v>
      </c>
      <c r="N34" s="31">
        <f t="shared" si="3"/>
        <v>37552461</v>
      </c>
      <c r="O34" s="31">
        <f t="shared" si="3"/>
        <v>-138278364</v>
      </c>
      <c r="P34" s="31">
        <f t="shared" si="3"/>
        <v>-46549617</v>
      </c>
      <c r="Q34" s="31">
        <f t="shared" si="3"/>
        <v>23875015</v>
      </c>
      <c r="R34" s="31">
        <f t="shared" si="3"/>
        <v>-160952966</v>
      </c>
      <c r="S34" s="31">
        <f t="shared" si="3"/>
        <v>17841628</v>
      </c>
      <c r="T34" s="31">
        <f t="shared" si="3"/>
        <v>43425658</v>
      </c>
      <c r="U34" s="31">
        <f t="shared" si="3"/>
        <v>73117536</v>
      </c>
      <c r="V34" s="31">
        <f t="shared" si="3"/>
        <v>134384822</v>
      </c>
      <c r="W34" s="31">
        <f t="shared" si="3"/>
        <v>101454336</v>
      </c>
      <c r="X34" s="31">
        <f t="shared" si="3"/>
        <v>618146803</v>
      </c>
      <c r="Y34" s="31">
        <f t="shared" si="3"/>
        <v>-516692467</v>
      </c>
      <c r="Z34" s="32">
        <f>+IF(X34&lt;&gt;0,+(Y34/X34)*100,0)</f>
        <v>-83.58733952717701</v>
      </c>
      <c r="AA34" s="33">
        <f>SUM(AA29:AA33)</f>
        <v>618146800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59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60</v>
      </c>
      <c r="B37" s="17"/>
      <c r="C37" s="18">
        <v>703283991</v>
      </c>
      <c r="D37" s="18"/>
      <c r="E37" s="19">
        <v>923102698</v>
      </c>
      <c r="F37" s="20"/>
      <c r="G37" s="20"/>
      <c r="H37" s="20"/>
      <c r="I37" s="20"/>
      <c r="J37" s="20"/>
      <c r="K37" s="20"/>
      <c r="L37" s="20"/>
      <c r="M37" s="20">
        <v>-84785643</v>
      </c>
      <c r="N37" s="20">
        <v>-84785643</v>
      </c>
      <c r="O37" s="20"/>
      <c r="P37" s="20"/>
      <c r="Q37" s="20"/>
      <c r="R37" s="20"/>
      <c r="S37" s="20"/>
      <c r="T37" s="20"/>
      <c r="U37" s="20">
        <v>-780353</v>
      </c>
      <c r="V37" s="20">
        <v>-780353</v>
      </c>
      <c r="W37" s="20">
        <v>-85565996</v>
      </c>
      <c r="X37" s="20"/>
      <c r="Y37" s="20">
        <v>-85565996</v>
      </c>
      <c r="Z37" s="21"/>
      <c r="AA37" s="22"/>
    </row>
    <row r="38" spans="1:27" ht="12.75">
      <c r="A38" s="23" t="s">
        <v>57</v>
      </c>
      <c r="B38" s="17"/>
      <c r="C38" s="18">
        <v>224236000</v>
      </c>
      <c r="D38" s="18"/>
      <c r="E38" s="19">
        <v>37950900</v>
      </c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>
        <v>-72310</v>
      </c>
      <c r="R38" s="20">
        <v>-72310</v>
      </c>
      <c r="S38" s="20"/>
      <c r="T38" s="20"/>
      <c r="U38" s="20"/>
      <c r="V38" s="20"/>
      <c r="W38" s="20">
        <v>-72310</v>
      </c>
      <c r="X38" s="20"/>
      <c r="Y38" s="20">
        <v>-72310</v>
      </c>
      <c r="Z38" s="21"/>
      <c r="AA38" s="22"/>
    </row>
    <row r="39" spans="1:27" ht="12.75">
      <c r="A39" s="27" t="s">
        <v>61</v>
      </c>
      <c r="B39" s="35"/>
      <c r="C39" s="29">
        <f aca="true" t="shared" si="4" ref="C39:Y39">SUM(C37:C38)</f>
        <v>927519991</v>
      </c>
      <c r="D39" s="29">
        <f>SUM(D37:D38)</f>
        <v>0</v>
      </c>
      <c r="E39" s="36">
        <f t="shared" si="4"/>
        <v>961053598</v>
      </c>
      <c r="F39" s="37">
        <f t="shared" si="4"/>
        <v>0</v>
      </c>
      <c r="G39" s="37">
        <f t="shared" si="4"/>
        <v>0</v>
      </c>
      <c r="H39" s="37">
        <f t="shared" si="4"/>
        <v>0</v>
      </c>
      <c r="I39" s="37">
        <f t="shared" si="4"/>
        <v>0</v>
      </c>
      <c r="J39" s="37">
        <f t="shared" si="4"/>
        <v>0</v>
      </c>
      <c r="K39" s="37">
        <f t="shared" si="4"/>
        <v>0</v>
      </c>
      <c r="L39" s="37">
        <f t="shared" si="4"/>
        <v>0</v>
      </c>
      <c r="M39" s="37">
        <f t="shared" si="4"/>
        <v>-84785643</v>
      </c>
      <c r="N39" s="37">
        <f t="shared" si="4"/>
        <v>-84785643</v>
      </c>
      <c r="O39" s="37">
        <f t="shared" si="4"/>
        <v>0</v>
      </c>
      <c r="P39" s="37">
        <f t="shared" si="4"/>
        <v>0</v>
      </c>
      <c r="Q39" s="37">
        <f t="shared" si="4"/>
        <v>-72310</v>
      </c>
      <c r="R39" s="37">
        <f t="shared" si="4"/>
        <v>-72310</v>
      </c>
      <c r="S39" s="37">
        <f t="shared" si="4"/>
        <v>0</v>
      </c>
      <c r="T39" s="37">
        <f t="shared" si="4"/>
        <v>0</v>
      </c>
      <c r="U39" s="37">
        <f t="shared" si="4"/>
        <v>-780353</v>
      </c>
      <c r="V39" s="37">
        <f t="shared" si="4"/>
        <v>-780353</v>
      </c>
      <c r="W39" s="37">
        <f t="shared" si="4"/>
        <v>-85638306</v>
      </c>
      <c r="X39" s="37">
        <f t="shared" si="4"/>
        <v>0</v>
      </c>
      <c r="Y39" s="37">
        <f t="shared" si="4"/>
        <v>-85638306</v>
      </c>
      <c r="Z39" s="38">
        <f>+IF(X39&lt;&gt;0,+(Y39/X39)*100,0)</f>
        <v>0</v>
      </c>
      <c r="AA39" s="39">
        <f>SUM(AA37:AA38)</f>
        <v>0</v>
      </c>
    </row>
    <row r="40" spans="1:27" ht="12.75">
      <c r="A40" s="27" t="s">
        <v>62</v>
      </c>
      <c r="B40" s="28"/>
      <c r="C40" s="29">
        <f aca="true" t="shared" si="5" ref="C40:Y40">+C34+C39</f>
        <v>1451908165</v>
      </c>
      <c r="D40" s="29">
        <f>+D34+D39</f>
        <v>0</v>
      </c>
      <c r="E40" s="30">
        <f t="shared" si="5"/>
        <v>1609448410</v>
      </c>
      <c r="F40" s="31">
        <f t="shared" si="5"/>
        <v>618146800</v>
      </c>
      <c r="G40" s="31">
        <f t="shared" si="5"/>
        <v>-136734858</v>
      </c>
      <c r="H40" s="31">
        <f t="shared" si="5"/>
        <v>-11888987</v>
      </c>
      <c r="I40" s="31">
        <f t="shared" si="5"/>
        <v>239093864</v>
      </c>
      <c r="J40" s="31">
        <f t="shared" si="5"/>
        <v>90470019</v>
      </c>
      <c r="K40" s="31">
        <f t="shared" si="5"/>
        <v>-87162982</v>
      </c>
      <c r="L40" s="31">
        <f t="shared" si="5"/>
        <v>-974961</v>
      </c>
      <c r="M40" s="31">
        <f t="shared" si="5"/>
        <v>40904761</v>
      </c>
      <c r="N40" s="31">
        <f t="shared" si="5"/>
        <v>-47233182</v>
      </c>
      <c r="O40" s="31">
        <f t="shared" si="5"/>
        <v>-138278364</v>
      </c>
      <c r="P40" s="31">
        <f t="shared" si="5"/>
        <v>-46549617</v>
      </c>
      <c r="Q40" s="31">
        <f t="shared" si="5"/>
        <v>23802705</v>
      </c>
      <c r="R40" s="31">
        <f t="shared" si="5"/>
        <v>-161025276</v>
      </c>
      <c r="S40" s="31">
        <f t="shared" si="5"/>
        <v>17841628</v>
      </c>
      <c r="T40" s="31">
        <f t="shared" si="5"/>
        <v>43425658</v>
      </c>
      <c r="U40" s="31">
        <f t="shared" si="5"/>
        <v>72337183</v>
      </c>
      <c r="V40" s="31">
        <f t="shared" si="5"/>
        <v>133604469</v>
      </c>
      <c r="W40" s="31">
        <f t="shared" si="5"/>
        <v>15816030</v>
      </c>
      <c r="X40" s="31">
        <f t="shared" si="5"/>
        <v>618146803</v>
      </c>
      <c r="Y40" s="31">
        <f t="shared" si="5"/>
        <v>-602330773</v>
      </c>
      <c r="Z40" s="32">
        <f>+IF(X40&lt;&gt;0,+(Y40/X40)*100,0)</f>
        <v>-97.44137963292192</v>
      </c>
      <c r="AA40" s="33">
        <f>+AA34+AA39</f>
        <v>618146800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5973993688</v>
      </c>
      <c r="D42" s="43">
        <f>+D25-D40</f>
        <v>0</v>
      </c>
      <c r="E42" s="44">
        <f t="shared" si="6"/>
        <v>5588403037</v>
      </c>
      <c r="F42" s="45">
        <f t="shared" si="6"/>
        <v>0</v>
      </c>
      <c r="G42" s="45">
        <f t="shared" si="6"/>
        <v>271007950</v>
      </c>
      <c r="H42" s="45">
        <f t="shared" si="6"/>
        <v>59562142</v>
      </c>
      <c r="I42" s="45">
        <f t="shared" si="6"/>
        <v>-135072714</v>
      </c>
      <c r="J42" s="45">
        <f t="shared" si="6"/>
        <v>195497378</v>
      </c>
      <c r="K42" s="45">
        <f t="shared" si="6"/>
        <v>-6826191</v>
      </c>
      <c r="L42" s="45">
        <f t="shared" si="6"/>
        <v>-27607829</v>
      </c>
      <c r="M42" s="45">
        <f t="shared" si="6"/>
        <v>-144710676</v>
      </c>
      <c r="N42" s="45">
        <f t="shared" si="6"/>
        <v>-179144696</v>
      </c>
      <c r="O42" s="45">
        <f t="shared" si="6"/>
        <v>209235297</v>
      </c>
      <c r="P42" s="45">
        <f t="shared" si="6"/>
        <v>-53530119</v>
      </c>
      <c r="Q42" s="45">
        <f t="shared" si="6"/>
        <v>77899850</v>
      </c>
      <c r="R42" s="45">
        <f t="shared" si="6"/>
        <v>233605028</v>
      </c>
      <c r="S42" s="45">
        <f t="shared" si="6"/>
        <v>-23952597</v>
      </c>
      <c r="T42" s="45">
        <f t="shared" si="6"/>
        <v>-31618913</v>
      </c>
      <c r="U42" s="45">
        <f t="shared" si="6"/>
        <v>-96314324</v>
      </c>
      <c r="V42" s="45">
        <f t="shared" si="6"/>
        <v>-151885834</v>
      </c>
      <c r="W42" s="45">
        <f t="shared" si="6"/>
        <v>98071876</v>
      </c>
      <c r="X42" s="45">
        <f t="shared" si="6"/>
        <v>0</v>
      </c>
      <c r="Y42" s="45">
        <f t="shared" si="6"/>
        <v>98071876</v>
      </c>
      <c r="Z42" s="46">
        <f>+IF(X42&lt;&gt;0,+(Y42/X42)*100,0)</f>
        <v>0</v>
      </c>
      <c r="AA42" s="47">
        <f>+AA25-AA40</f>
        <v>0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5708431685</v>
      </c>
      <c r="D45" s="18"/>
      <c r="E45" s="19">
        <v>5053467120</v>
      </c>
      <c r="F45" s="20"/>
      <c r="G45" s="20"/>
      <c r="H45" s="20"/>
      <c r="I45" s="20"/>
      <c r="J45" s="20"/>
      <c r="K45" s="20"/>
      <c r="L45" s="20"/>
      <c r="M45" s="20">
        <v>43825205</v>
      </c>
      <c r="N45" s="20">
        <v>43825205</v>
      </c>
      <c r="O45" s="20">
        <v>-1467231</v>
      </c>
      <c r="P45" s="20">
        <v>-205515</v>
      </c>
      <c r="Q45" s="20">
        <v>-61671</v>
      </c>
      <c r="R45" s="20">
        <v>-1734417</v>
      </c>
      <c r="S45" s="20">
        <v>-64386</v>
      </c>
      <c r="T45" s="20">
        <v>-8033</v>
      </c>
      <c r="U45" s="20">
        <v>-1186</v>
      </c>
      <c r="V45" s="20">
        <v>-73605</v>
      </c>
      <c r="W45" s="20">
        <v>42017183</v>
      </c>
      <c r="X45" s="20"/>
      <c r="Y45" s="20">
        <v>42017183</v>
      </c>
      <c r="Z45" s="48"/>
      <c r="AA45" s="22"/>
    </row>
    <row r="46" spans="1:27" ht="12.75">
      <c r="A46" s="23" t="s">
        <v>67</v>
      </c>
      <c r="B46" s="17"/>
      <c r="C46" s="18">
        <v>369558738</v>
      </c>
      <c r="D46" s="18"/>
      <c r="E46" s="19">
        <v>369182717</v>
      </c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2.75">
      <c r="A47" s="23"/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68</v>
      </c>
      <c r="B48" s="50" t="s">
        <v>64</v>
      </c>
      <c r="C48" s="51">
        <f aca="true" t="shared" si="7" ref="C48:Y48">SUM(C45:C47)</f>
        <v>6077990423</v>
      </c>
      <c r="D48" s="51">
        <f>SUM(D45:D47)</f>
        <v>0</v>
      </c>
      <c r="E48" s="52">
        <f t="shared" si="7"/>
        <v>5422649837</v>
      </c>
      <c r="F48" s="53">
        <f t="shared" si="7"/>
        <v>0</v>
      </c>
      <c r="G48" s="53">
        <f t="shared" si="7"/>
        <v>0</v>
      </c>
      <c r="H48" s="53">
        <f t="shared" si="7"/>
        <v>0</v>
      </c>
      <c r="I48" s="53">
        <f t="shared" si="7"/>
        <v>0</v>
      </c>
      <c r="J48" s="53">
        <f t="shared" si="7"/>
        <v>0</v>
      </c>
      <c r="K48" s="53">
        <f t="shared" si="7"/>
        <v>0</v>
      </c>
      <c r="L48" s="53">
        <f t="shared" si="7"/>
        <v>0</v>
      </c>
      <c r="M48" s="53">
        <f t="shared" si="7"/>
        <v>43825205</v>
      </c>
      <c r="N48" s="53">
        <f t="shared" si="7"/>
        <v>43825205</v>
      </c>
      <c r="O48" s="53">
        <f t="shared" si="7"/>
        <v>-1467231</v>
      </c>
      <c r="P48" s="53">
        <f t="shared" si="7"/>
        <v>-205515</v>
      </c>
      <c r="Q48" s="53">
        <f t="shared" si="7"/>
        <v>-61671</v>
      </c>
      <c r="R48" s="53">
        <f t="shared" si="7"/>
        <v>-1734417</v>
      </c>
      <c r="S48" s="53">
        <f t="shared" si="7"/>
        <v>-64386</v>
      </c>
      <c r="T48" s="53">
        <f t="shared" si="7"/>
        <v>-8033</v>
      </c>
      <c r="U48" s="53">
        <f t="shared" si="7"/>
        <v>-1186</v>
      </c>
      <c r="V48" s="53">
        <f t="shared" si="7"/>
        <v>-73605</v>
      </c>
      <c r="W48" s="53">
        <f t="shared" si="7"/>
        <v>42017183</v>
      </c>
      <c r="X48" s="53">
        <f t="shared" si="7"/>
        <v>0</v>
      </c>
      <c r="Y48" s="53">
        <f t="shared" si="7"/>
        <v>42017183</v>
      </c>
      <c r="Z48" s="54">
        <f>+IF(X48&lt;&gt;0,+(Y48/X48)*100,0)</f>
        <v>0</v>
      </c>
      <c r="AA48" s="55">
        <f>SUM(AA45:AA47)</f>
        <v>0</v>
      </c>
    </row>
    <row r="49" spans="1:27" ht="12.75">
      <c r="A49" s="56" t="s">
        <v>123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124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125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7" t="s">
        <v>108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126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8219241</v>
      </c>
      <c r="D6" s="18"/>
      <c r="E6" s="19">
        <v>-192413759</v>
      </c>
      <c r="F6" s="20">
        <v>-135578458</v>
      </c>
      <c r="G6" s="20">
        <v>-2543317</v>
      </c>
      <c r="H6" s="20">
        <v>-244052</v>
      </c>
      <c r="I6" s="20">
        <v>533958</v>
      </c>
      <c r="J6" s="20">
        <v>-2253411</v>
      </c>
      <c r="K6" s="20">
        <v>-8452118</v>
      </c>
      <c r="L6" s="20">
        <v>14304486</v>
      </c>
      <c r="M6" s="20">
        <v>-1521453</v>
      </c>
      <c r="N6" s="20">
        <v>4330915</v>
      </c>
      <c r="O6" s="20">
        <v>-5983830</v>
      </c>
      <c r="P6" s="20">
        <v>5469830</v>
      </c>
      <c r="Q6" s="20">
        <v>121665270</v>
      </c>
      <c r="R6" s="20">
        <v>121151270</v>
      </c>
      <c r="S6" s="20">
        <v>-17273294</v>
      </c>
      <c r="T6" s="20">
        <v>33758163</v>
      </c>
      <c r="U6" s="20">
        <v>123302439</v>
      </c>
      <c r="V6" s="20">
        <v>139787308</v>
      </c>
      <c r="W6" s="20">
        <v>263016082</v>
      </c>
      <c r="X6" s="20">
        <v>-135578458</v>
      </c>
      <c r="Y6" s="20">
        <v>398594540</v>
      </c>
      <c r="Z6" s="21">
        <v>-294</v>
      </c>
      <c r="AA6" s="22">
        <v>-135578458</v>
      </c>
    </row>
    <row r="7" spans="1:27" ht="12.75">
      <c r="A7" s="23" t="s">
        <v>34</v>
      </c>
      <c r="B7" s="17"/>
      <c r="C7" s="18">
        <v>104949103</v>
      </c>
      <c r="D7" s="18"/>
      <c r="E7" s="19">
        <v>130456243</v>
      </c>
      <c r="F7" s="20">
        <v>104949099</v>
      </c>
      <c r="G7" s="20">
        <v>70900234</v>
      </c>
      <c r="H7" s="20">
        <v>-5727537</v>
      </c>
      <c r="I7" s="20">
        <v>-14261885</v>
      </c>
      <c r="J7" s="20">
        <v>50910812</v>
      </c>
      <c r="K7" s="20">
        <v>-10219688</v>
      </c>
      <c r="L7" s="20">
        <v>-20812554</v>
      </c>
      <c r="M7" s="20">
        <v>56056932</v>
      </c>
      <c r="N7" s="20">
        <v>25024690</v>
      </c>
      <c r="O7" s="20">
        <v>-6653165</v>
      </c>
      <c r="P7" s="20">
        <v>-12540585</v>
      </c>
      <c r="Q7" s="20">
        <v>9344743</v>
      </c>
      <c r="R7" s="20">
        <v>-9849007</v>
      </c>
      <c r="S7" s="20">
        <v>10765884</v>
      </c>
      <c r="T7" s="20">
        <v>-32039741</v>
      </c>
      <c r="U7" s="20">
        <v>-29882472</v>
      </c>
      <c r="V7" s="20">
        <v>-51156329</v>
      </c>
      <c r="W7" s="20">
        <v>14930166</v>
      </c>
      <c r="X7" s="20">
        <v>104949099</v>
      </c>
      <c r="Y7" s="20">
        <v>-90018933</v>
      </c>
      <c r="Z7" s="21">
        <v>-85.77</v>
      </c>
      <c r="AA7" s="22">
        <v>104949099</v>
      </c>
    </row>
    <row r="8" spans="1:27" ht="12.75">
      <c r="A8" s="23" t="s">
        <v>35</v>
      </c>
      <c r="B8" s="17"/>
      <c r="C8" s="18">
        <v>29485106</v>
      </c>
      <c r="D8" s="18"/>
      <c r="E8" s="19">
        <v>4280641</v>
      </c>
      <c r="F8" s="20">
        <v>-16716499</v>
      </c>
      <c r="G8" s="20">
        <v>24248899</v>
      </c>
      <c r="H8" s="20">
        <v>-5749584</v>
      </c>
      <c r="I8" s="20">
        <v>9633610</v>
      </c>
      <c r="J8" s="20">
        <v>28132925</v>
      </c>
      <c r="K8" s="20">
        <v>-23238533</v>
      </c>
      <c r="L8" s="20">
        <v>-5838446</v>
      </c>
      <c r="M8" s="20">
        <v>-4724354</v>
      </c>
      <c r="N8" s="20">
        <v>-33801333</v>
      </c>
      <c r="O8" s="20">
        <v>-8518333</v>
      </c>
      <c r="P8" s="20">
        <v>-769783</v>
      </c>
      <c r="Q8" s="20">
        <v>-8295882</v>
      </c>
      <c r="R8" s="20">
        <v>-17583998</v>
      </c>
      <c r="S8" s="20">
        <v>-2455198</v>
      </c>
      <c r="T8" s="20">
        <v>-3611589</v>
      </c>
      <c r="U8" s="20">
        <v>3110035</v>
      </c>
      <c r="V8" s="20">
        <v>-2956752</v>
      </c>
      <c r="W8" s="20">
        <v>-26209158</v>
      </c>
      <c r="X8" s="20">
        <v>-16716499</v>
      </c>
      <c r="Y8" s="20">
        <v>-9492659</v>
      </c>
      <c r="Z8" s="21">
        <v>56.79</v>
      </c>
      <c r="AA8" s="22">
        <v>-16716499</v>
      </c>
    </row>
    <row r="9" spans="1:27" ht="12.75">
      <c r="A9" s="23" t="s">
        <v>36</v>
      </c>
      <c r="B9" s="17"/>
      <c r="C9" s="18">
        <v>12546989</v>
      </c>
      <c r="D9" s="18"/>
      <c r="E9" s="19">
        <v>26451783</v>
      </c>
      <c r="F9" s="20">
        <v>12364258</v>
      </c>
      <c r="G9" s="20">
        <v>-1607493</v>
      </c>
      <c r="H9" s="20">
        <v>-5044818</v>
      </c>
      <c r="I9" s="20">
        <v>7724379</v>
      </c>
      <c r="J9" s="20">
        <v>1072068</v>
      </c>
      <c r="K9" s="20">
        <v>-6577141</v>
      </c>
      <c r="L9" s="20">
        <v>-2041453</v>
      </c>
      <c r="M9" s="20">
        <v>5413362</v>
      </c>
      <c r="N9" s="20">
        <v>-3205232</v>
      </c>
      <c r="O9" s="20">
        <v>-771617</v>
      </c>
      <c r="P9" s="20">
        <v>-4277087</v>
      </c>
      <c r="Q9" s="20">
        <v>-755679</v>
      </c>
      <c r="R9" s="20">
        <v>-5804383</v>
      </c>
      <c r="S9" s="20">
        <v>-4725709</v>
      </c>
      <c r="T9" s="20">
        <v>-2212380</v>
      </c>
      <c r="U9" s="20">
        <v>748051</v>
      </c>
      <c r="V9" s="20">
        <v>-6190038</v>
      </c>
      <c r="W9" s="20">
        <v>-14127585</v>
      </c>
      <c r="X9" s="20">
        <v>12364258</v>
      </c>
      <c r="Y9" s="20">
        <v>-26491843</v>
      </c>
      <c r="Z9" s="21">
        <v>-214.26</v>
      </c>
      <c r="AA9" s="22">
        <v>12364258</v>
      </c>
    </row>
    <row r="10" spans="1:27" ht="12.7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2.75">
      <c r="A11" s="23" t="s">
        <v>38</v>
      </c>
      <c r="B11" s="17"/>
      <c r="C11" s="18">
        <v>3116475</v>
      </c>
      <c r="D11" s="18"/>
      <c r="E11" s="19">
        <v>-4042470</v>
      </c>
      <c r="F11" s="20">
        <v>-7978247</v>
      </c>
      <c r="G11" s="20">
        <v>219172</v>
      </c>
      <c r="H11" s="20">
        <v>23244</v>
      </c>
      <c r="I11" s="20">
        <v>523486</v>
      </c>
      <c r="J11" s="20">
        <v>765902</v>
      </c>
      <c r="K11" s="20">
        <v>63732</v>
      </c>
      <c r="L11" s="20">
        <v>-325810</v>
      </c>
      <c r="M11" s="20">
        <v>-271670</v>
      </c>
      <c r="N11" s="20">
        <v>-533748</v>
      </c>
      <c r="O11" s="20">
        <v>-109862</v>
      </c>
      <c r="P11" s="20">
        <v>-35398</v>
      </c>
      <c r="Q11" s="20">
        <v>186611</v>
      </c>
      <c r="R11" s="20">
        <v>41351</v>
      </c>
      <c r="S11" s="20">
        <v>87661</v>
      </c>
      <c r="T11" s="20">
        <v>195075</v>
      </c>
      <c r="U11" s="20">
        <v>-442661</v>
      </c>
      <c r="V11" s="20">
        <v>-159925</v>
      </c>
      <c r="W11" s="20">
        <v>113580</v>
      </c>
      <c r="X11" s="20">
        <v>-7978247</v>
      </c>
      <c r="Y11" s="20">
        <v>8091827</v>
      </c>
      <c r="Z11" s="21">
        <v>-101.42</v>
      </c>
      <c r="AA11" s="22">
        <v>-7978247</v>
      </c>
    </row>
    <row r="12" spans="1:27" ht="12.75">
      <c r="A12" s="27" t="s">
        <v>39</v>
      </c>
      <c r="B12" s="28"/>
      <c r="C12" s="29">
        <f aca="true" t="shared" si="0" ref="C12:Y12">SUM(C6:C11)</f>
        <v>158316914</v>
      </c>
      <c r="D12" s="29">
        <f>SUM(D6:D11)</f>
        <v>0</v>
      </c>
      <c r="E12" s="30">
        <f t="shared" si="0"/>
        <v>-35267562</v>
      </c>
      <c r="F12" s="31">
        <f t="shared" si="0"/>
        <v>-42959847</v>
      </c>
      <c r="G12" s="31">
        <f t="shared" si="0"/>
        <v>91217495</v>
      </c>
      <c r="H12" s="31">
        <f t="shared" si="0"/>
        <v>-16742747</v>
      </c>
      <c r="I12" s="31">
        <f t="shared" si="0"/>
        <v>4153548</v>
      </c>
      <c r="J12" s="31">
        <f t="shared" si="0"/>
        <v>78628296</v>
      </c>
      <c r="K12" s="31">
        <f t="shared" si="0"/>
        <v>-48423748</v>
      </c>
      <c r="L12" s="31">
        <f t="shared" si="0"/>
        <v>-14713777</v>
      </c>
      <c r="M12" s="31">
        <f t="shared" si="0"/>
        <v>54952817</v>
      </c>
      <c r="N12" s="31">
        <f t="shared" si="0"/>
        <v>-8184708</v>
      </c>
      <c r="O12" s="31">
        <f t="shared" si="0"/>
        <v>-22036807</v>
      </c>
      <c r="P12" s="31">
        <f t="shared" si="0"/>
        <v>-12153023</v>
      </c>
      <c r="Q12" s="31">
        <f t="shared" si="0"/>
        <v>122145063</v>
      </c>
      <c r="R12" s="31">
        <f t="shared" si="0"/>
        <v>87955233</v>
      </c>
      <c r="S12" s="31">
        <f t="shared" si="0"/>
        <v>-13600656</v>
      </c>
      <c r="T12" s="31">
        <f t="shared" si="0"/>
        <v>-3910472</v>
      </c>
      <c r="U12" s="31">
        <f t="shared" si="0"/>
        <v>96835392</v>
      </c>
      <c r="V12" s="31">
        <f t="shared" si="0"/>
        <v>79324264</v>
      </c>
      <c r="W12" s="31">
        <f t="shared" si="0"/>
        <v>237723085</v>
      </c>
      <c r="X12" s="31">
        <f t="shared" si="0"/>
        <v>-42959847</v>
      </c>
      <c r="Y12" s="31">
        <f t="shared" si="0"/>
        <v>280682932</v>
      </c>
      <c r="Z12" s="32">
        <f>+IF(X12&lt;&gt;0,+(Y12/X12)*100,0)</f>
        <v>-653.3611071752654</v>
      </c>
      <c r="AA12" s="33">
        <f>SUM(AA6:AA11)</f>
        <v>-42959847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>
        <v>38207</v>
      </c>
      <c r="D15" s="18"/>
      <c r="E15" s="19">
        <v>664527</v>
      </c>
      <c r="F15" s="20">
        <v>38207</v>
      </c>
      <c r="G15" s="20"/>
      <c r="H15" s="20"/>
      <c r="I15" s="20"/>
      <c r="J15" s="20"/>
      <c r="K15" s="20"/>
      <c r="L15" s="20">
        <v>7675</v>
      </c>
      <c r="M15" s="20"/>
      <c r="N15" s="20">
        <v>7675</v>
      </c>
      <c r="O15" s="20"/>
      <c r="P15" s="20"/>
      <c r="Q15" s="20"/>
      <c r="R15" s="20"/>
      <c r="S15" s="20"/>
      <c r="T15" s="20">
        <v>-7827</v>
      </c>
      <c r="U15" s="20"/>
      <c r="V15" s="20">
        <v>-7827</v>
      </c>
      <c r="W15" s="20">
        <v>-152</v>
      </c>
      <c r="X15" s="20">
        <v>38207</v>
      </c>
      <c r="Y15" s="20">
        <v>-38359</v>
      </c>
      <c r="Z15" s="21">
        <v>-100.4</v>
      </c>
      <c r="AA15" s="22">
        <v>38207</v>
      </c>
    </row>
    <row r="16" spans="1:27" ht="12.75">
      <c r="A16" s="23" t="s">
        <v>42</v>
      </c>
      <c r="B16" s="17"/>
      <c r="C16" s="18">
        <v>1000</v>
      </c>
      <c r="D16" s="18"/>
      <c r="E16" s="19">
        <v>1000</v>
      </c>
      <c r="F16" s="20">
        <v>1000</v>
      </c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>
        <v>1000</v>
      </c>
      <c r="Y16" s="24">
        <v>-1000</v>
      </c>
      <c r="Z16" s="25">
        <v>-100</v>
      </c>
      <c r="AA16" s="26">
        <v>1000</v>
      </c>
    </row>
    <row r="17" spans="1:27" ht="12.75">
      <c r="A17" s="23" t="s">
        <v>43</v>
      </c>
      <c r="B17" s="17"/>
      <c r="C17" s="18">
        <v>18782000</v>
      </c>
      <c r="D17" s="18"/>
      <c r="E17" s="19">
        <v>17879000</v>
      </c>
      <c r="F17" s="20">
        <v>18782000</v>
      </c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>
        <v>18782000</v>
      </c>
      <c r="Y17" s="20">
        <v>-18782000</v>
      </c>
      <c r="Z17" s="21">
        <v>-100</v>
      </c>
      <c r="AA17" s="22">
        <v>18782000</v>
      </c>
    </row>
    <row r="18" spans="1:27" ht="12.7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>
        <v>800171244</v>
      </c>
      <c r="D19" s="18"/>
      <c r="E19" s="19">
        <v>833008204</v>
      </c>
      <c r="F19" s="20">
        <v>850711971</v>
      </c>
      <c r="G19" s="20">
        <v>1507366</v>
      </c>
      <c r="H19" s="20">
        <v>290815</v>
      </c>
      <c r="I19" s="20">
        <v>1412224</v>
      </c>
      <c r="J19" s="20">
        <v>3210405</v>
      </c>
      <c r="K19" s="20">
        <v>4096269</v>
      </c>
      <c r="L19" s="20">
        <v>-7078546</v>
      </c>
      <c r="M19" s="20">
        <v>5188189</v>
      </c>
      <c r="N19" s="20">
        <v>2205912</v>
      </c>
      <c r="O19" s="20">
        <v>150842</v>
      </c>
      <c r="P19" s="20">
        <v>-14268435</v>
      </c>
      <c r="Q19" s="20">
        <v>7552844</v>
      </c>
      <c r="R19" s="20">
        <v>-6564749</v>
      </c>
      <c r="S19" s="20">
        <v>-7471873</v>
      </c>
      <c r="T19" s="20">
        <v>8613732</v>
      </c>
      <c r="U19" s="20">
        <v>8456320</v>
      </c>
      <c r="V19" s="20">
        <v>9598179</v>
      </c>
      <c r="W19" s="20">
        <v>8449747</v>
      </c>
      <c r="X19" s="20">
        <v>850711971</v>
      </c>
      <c r="Y19" s="20">
        <v>-842262224</v>
      </c>
      <c r="Z19" s="21">
        <v>-99.01</v>
      </c>
      <c r="AA19" s="22">
        <v>850711971</v>
      </c>
    </row>
    <row r="20" spans="1:27" ht="12.75">
      <c r="A20" s="23"/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46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2.75">
      <c r="A22" s="23" t="s">
        <v>47</v>
      </c>
      <c r="B22" s="17"/>
      <c r="C22" s="18">
        <v>572988</v>
      </c>
      <c r="D22" s="18"/>
      <c r="E22" s="19">
        <v>550262</v>
      </c>
      <c r="F22" s="20">
        <v>572991</v>
      </c>
      <c r="G22" s="20"/>
      <c r="H22" s="20"/>
      <c r="I22" s="20"/>
      <c r="J22" s="20"/>
      <c r="K22" s="20"/>
      <c r="L22" s="20"/>
      <c r="M22" s="20"/>
      <c r="N22" s="20"/>
      <c r="O22" s="20"/>
      <c r="P22" s="20">
        <v>-152990</v>
      </c>
      <c r="Q22" s="20">
        <v>-15683</v>
      </c>
      <c r="R22" s="20">
        <v>-168673</v>
      </c>
      <c r="S22" s="20">
        <v>-32725</v>
      </c>
      <c r="T22" s="20">
        <v>-12764</v>
      </c>
      <c r="U22" s="20">
        <v>-27473</v>
      </c>
      <c r="V22" s="20">
        <v>-72962</v>
      </c>
      <c r="W22" s="20">
        <v>-241635</v>
      </c>
      <c r="X22" s="20">
        <v>572991</v>
      </c>
      <c r="Y22" s="20">
        <v>-814626</v>
      </c>
      <c r="Z22" s="21">
        <v>-142.17</v>
      </c>
      <c r="AA22" s="22">
        <v>572991</v>
      </c>
    </row>
    <row r="23" spans="1:27" ht="12.75">
      <c r="A23" s="23" t="s">
        <v>48</v>
      </c>
      <c r="B23" s="17"/>
      <c r="C23" s="18">
        <v>10311344</v>
      </c>
      <c r="D23" s="18"/>
      <c r="E23" s="19">
        <v>10311344</v>
      </c>
      <c r="F23" s="20">
        <v>10311344</v>
      </c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>
        <v>10311344</v>
      </c>
      <c r="Y23" s="24">
        <v>-10311344</v>
      </c>
      <c r="Z23" s="25">
        <v>-100</v>
      </c>
      <c r="AA23" s="26">
        <v>10311344</v>
      </c>
    </row>
    <row r="24" spans="1:27" ht="12.75">
      <c r="A24" s="27" t="s">
        <v>49</v>
      </c>
      <c r="B24" s="35"/>
      <c r="C24" s="29">
        <f aca="true" t="shared" si="1" ref="C24:Y24">SUM(C15:C23)</f>
        <v>829876783</v>
      </c>
      <c r="D24" s="29">
        <f>SUM(D15:D23)</f>
        <v>0</v>
      </c>
      <c r="E24" s="36">
        <f t="shared" si="1"/>
        <v>862414337</v>
      </c>
      <c r="F24" s="37">
        <f t="shared" si="1"/>
        <v>880417513</v>
      </c>
      <c r="G24" s="37">
        <f t="shared" si="1"/>
        <v>1507366</v>
      </c>
      <c r="H24" s="37">
        <f t="shared" si="1"/>
        <v>290815</v>
      </c>
      <c r="I24" s="37">
        <f t="shared" si="1"/>
        <v>1412224</v>
      </c>
      <c r="J24" s="37">
        <f t="shared" si="1"/>
        <v>3210405</v>
      </c>
      <c r="K24" s="37">
        <f t="shared" si="1"/>
        <v>4096269</v>
      </c>
      <c r="L24" s="37">
        <f t="shared" si="1"/>
        <v>-7070871</v>
      </c>
      <c r="M24" s="37">
        <f t="shared" si="1"/>
        <v>5188189</v>
      </c>
      <c r="N24" s="37">
        <f t="shared" si="1"/>
        <v>2213587</v>
      </c>
      <c r="O24" s="37">
        <f t="shared" si="1"/>
        <v>150842</v>
      </c>
      <c r="P24" s="37">
        <f t="shared" si="1"/>
        <v>-14421425</v>
      </c>
      <c r="Q24" s="37">
        <f t="shared" si="1"/>
        <v>7537161</v>
      </c>
      <c r="R24" s="37">
        <f t="shared" si="1"/>
        <v>-6733422</v>
      </c>
      <c r="S24" s="37">
        <f t="shared" si="1"/>
        <v>-7504598</v>
      </c>
      <c r="T24" s="37">
        <f t="shared" si="1"/>
        <v>8593141</v>
      </c>
      <c r="U24" s="37">
        <f t="shared" si="1"/>
        <v>8428847</v>
      </c>
      <c r="V24" s="37">
        <f t="shared" si="1"/>
        <v>9517390</v>
      </c>
      <c r="W24" s="37">
        <f t="shared" si="1"/>
        <v>8207960</v>
      </c>
      <c r="X24" s="37">
        <f t="shared" si="1"/>
        <v>880417513</v>
      </c>
      <c r="Y24" s="37">
        <f t="shared" si="1"/>
        <v>-872209553</v>
      </c>
      <c r="Z24" s="38">
        <f>+IF(X24&lt;&gt;0,+(Y24/X24)*100,0)</f>
        <v>-99.06771958998958</v>
      </c>
      <c r="AA24" s="39">
        <f>SUM(AA15:AA23)</f>
        <v>880417513</v>
      </c>
    </row>
    <row r="25" spans="1:27" ht="12.75">
      <c r="A25" s="27" t="s">
        <v>50</v>
      </c>
      <c r="B25" s="28"/>
      <c r="C25" s="29">
        <f aca="true" t="shared" si="2" ref="C25:Y25">+C12+C24</f>
        <v>988193697</v>
      </c>
      <c r="D25" s="29">
        <f>+D12+D24</f>
        <v>0</v>
      </c>
      <c r="E25" s="30">
        <f t="shared" si="2"/>
        <v>827146775</v>
      </c>
      <c r="F25" s="31">
        <f t="shared" si="2"/>
        <v>837457666</v>
      </c>
      <c r="G25" s="31">
        <f t="shared" si="2"/>
        <v>92724861</v>
      </c>
      <c r="H25" s="31">
        <f t="shared" si="2"/>
        <v>-16451932</v>
      </c>
      <c r="I25" s="31">
        <f t="shared" si="2"/>
        <v>5565772</v>
      </c>
      <c r="J25" s="31">
        <f t="shared" si="2"/>
        <v>81838701</v>
      </c>
      <c r="K25" s="31">
        <f t="shared" si="2"/>
        <v>-44327479</v>
      </c>
      <c r="L25" s="31">
        <f t="shared" si="2"/>
        <v>-21784648</v>
      </c>
      <c r="M25" s="31">
        <f t="shared" si="2"/>
        <v>60141006</v>
      </c>
      <c r="N25" s="31">
        <f t="shared" si="2"/>
        <v>-5971121</v>
      </c>
      <c r="O25" s="31">
        <f t="shared" si="2"/>
        <v>-21885965</v>
      </c>
      <c r="P25" s="31">
        <f t="shared" si="2"/>
        <v>-26574448</v>
      </c>
      <c r="Q25" s="31">
        <f t="shared" si="2"/>
        <v>129682224</v>
      </c>
      <c r="R25" s="31">
        <f t="shared" si="2"/>
        <v>81221811</v>
      </c>
      <c r="S25" s="31">
        <f t="shared" si="2"/>
        <v>-21105254</v>
      </c>
      <c r="T25" s="31">
        <f t="shared" si="2"/>
        <v>4682669</v>
      </c>
      <c r="U25" s="31">
        <f t="shared" si="2"/>
        <v>105264239</v>
      </c>
      <c r="V25" s="31">
        <f t="shared" si="2"/>
        <v>88841654</v>
      </c>
      <c r="W25" s="31">
        <f t="shared" si="2"/>
        <v>245931045</v>
      </c>
      <c r="X25" s="31">
        <f t="shared" si="2"/>
        <v>837457666</v>
      </c>
      <c r="Y25" s="31">
        <f t="shared" si="2"/>
        <v>-591526621</v>
      </c>
      <c r="Z25" s="32">
        <f>+IF(X25&lt;&gt;0,+(Y25/X25)*100,0)</f>
        <v>-70.63361469067978</v>
      </c>
      <c r="AA25" s="33">
        <f>+AA12+AA24</f>
        <v>837457666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51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52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53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54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2.75">
      <c r="A31" s="23" t="s">
        <v>55</v>
      </c>
      <c r="B31" s="17"/>
      <c r="C31" s="18">
        <v>2561779</v>
      </c>
      <c r="D31" s="18"/>
      <c r="E31" s="19">
        <v>2524713</v>
      </c>
      <c r="F31" s="20">
        <v>2561779</v>
      </c>
      <c r="G31" s="20">
        <v>2705</v>
      </c>
      <c r="H31" s="20">
        <v>53627</v>
      </c>
      <c r="I31" s="20">
        <v>10830</v>
      </c>
      <c r="J31" s="20">
        <v>67162</v>
      </c>
      <c r="K31" s="20">
        <v>21485</v>
      </c>
      <c r="L31" s="20">
        <v>-7270</v>
      </c>
      <c r="M31" s="20">
        <v>71011</v>
      </c>
      <c r="N31" s="20">
        <v>85226</v>
      </c>
      <c r="O31" s="20">
        <v>5154</v>
      </c>
      <c r="P31" s="20">
        <v>54900</v>
      </c>
      <c r="Q31" s="20">
        <v>9840</v>
      </c>
      <c r="R31" s="20">
        <v>69894</v>
      </c>
      <c r="S31" s="20">
        <v>1500</v>
      </c>
      <c r="T31" s="20">
        <v>-2000</v>
      </c>
      <c r="U31" s="20">
        <v>14300</v>
      </c>
      <c r="V31" s="20">
        <v>13800</v>
      </c>
      <c r="W31" s="20">
        <v>236082</v>
      </c>
      <c r="X31" s="20">
        <v>2561779</v>
      </c>
      <c r="Y31" s="20">
        <v>-2325697</v>
      </c>
      <c r="Z31" s="21">
        <v>-90.78</v>
      </c>
      <c r="AA31" s="22">
        <v>2561779</v>
      </c>
    </row>
    <row r="32" spans="1:27" ht="12.75">
      <c r="A32" s="23" t="s">
        <v>56</v>
      </c>
      <c r="B32" s="17"/>
      <c r="C32" s="18">
        <v>43544604</v>
      </c>
      <c r="D32" s="18"/>
      <c r="E32" s="19">
        <v>60478226</v>
      </c>
      <c r="F32" s="20">
        <v>-7211176</v>
      </c>
      <c r="G32" s="20">
        <v>-6906265</v>
      </c>
      <c r="H32" s="20">
        <v>2736372</v>
      </c>
      <c r="I32" s="20">
        <v>-2102918</v>
      </c>
      <c r="J32" s="20">
        <v>-6272811</v>
      </c>
      <c r="K32" s="20">
        <v>-738047</v>
      </c>
      <c r="L32" s="20">
        <v>13182538</v>
      </c>
      <c r="M32" s="20">
        <v>-350939</v>
      </c>
      <c r="N32" s="20">
        <v>12093552</v>
      </c>
      <c r="O32" s="20">
        <v>-7716212</v>
      </c>
      <c r="P32" s="20">
        <v>1703684</v>
      </c>
      <c r="Q32" s="20">
        <v>95837615</v>
      </c>
      <c r="R32" s="20">
        <v>89825087</v>
      </c>
      <c r="S32" s="20">
        <v>12350254</v>
      </c>
      <c r="T32" s="20">
        <v>19356443</v>
      </c>
      <c r="U32" s="20">
        <v>114220929</v>
      </c>
      <c r="V32" s="20">
        <v>145927626</v>
      </c>
      <c r="W32" s="20">
        <v>241573454</v>
      </c>
      <c r="X32" s="20">
        <v>-7211176</v>
      </c>
      <c r="Y32" s="20">
        <v>248784630</v>
      </c>
      <c r="Z32" s="21">
        <v>-3449.99</v>
      </c>
      <c r="AA32" s="22">
        <v>-7211176</v>
      </c>
    </row>
    <row r="33" spans="1:27" ht="12.75">
      <c r="A33" s="23" t="s">
        <v>57</v>
      </c>
      <c r="B33" s="17"/>
      <c r="C33" s="18">
        <v>9772479</v>
      </c>
      <c r="D33" s="18"/>
      <c r="E33" s="19">
        <v>5746856</v>
      </c>
      <c r="F33" s="20">
        <v>10529490</v>
      </c>
      <c r="G33" s="20">
        <v>-446452</v>
      </c>
      <c r="H33" s="20">
        <v>-926151</v>
      </c>
      <c r="I33" s="20">
        <v>-335335</v>
      </c>
      <c r="J33" s="20">
        <v>-1707938</v>
      </c>
      <c r="K33" s="20">
        <v>-296379</v>
      </c>
      <c r="L33" s="20">
        <v>-254235</v>
      </c>
      <c r="M33" s="20">
        <v>-215326</v>
      </c>
      <c r="N33" s="20">
        <v>-765940</v>
      </c>
      <c r="O33" s="20">
        <v>-286901</v>
      </c>
      <c r="P33" s="20">
        <v>-155654</v>
      </c>
      <c r="Q33" s="20">
        <v>-163200</v>
      </c>
      <c r="R33" s="20">
        <v>-605755</v>
      </c>
      <c r="S33" s="20"/>
      <c r="T33" s="20">
        <v>-96665</v>
      </c>
      <c r="U33" s="20">
        <v>-33258</v>
      </c>
      <c r="V33" s="20">
        <v>-129923</v>
      </c>
      <c r="W33" s="20">
        <v>-3209556</v>
      </c>
      <c r="X33" s="20">
        <v>10529490</v>
      </c>
      <c r="Y33" s="20">
        <v>-13739046</v>
      </c>
      <c r="Z33" s="21">
        <v>-130.48</v>
      </c>
      <c r="AA33" s="22">
        <v>10529490</v>
      </c>
    </row>
    <row r="34" spans="1:27" ht="12.75">
      <c r="A34" s="27" t="s">
        <v>58</v>
      </c>
      <c r="B34" s="28"/>
      <c r="C34" s="29">
        <f aca="true" t="shared" si="3" ref="C34:Y34">SUM(C29:C33)</f>
        <v>55878862</v>
      </c>
      <c r="D34" s="29">
        <f>SUM(D29:D33)</f>
        <v>0</v>
      </c>
      <c r="E34" s="30">
        <f t="shared" si="3"/>
        <v>68749795</v>
      </c>
      <c r="F34" s="31">
        <f t="shared" si="3"/>
        <v>5880093</v>
      </c>
      <c r="G34" s="31">
        <f t="shared" si="3"/>
        <v>-7350012</v>
      </c>
      <c r="H34" s="31">
        <f t="shared" si="3"/>
        <v>1863848</v>
      </c>
      <c r="I34" s="31">
        <f t="shared" si="3"/>
        <v>-2427423</v>
      </c>
      <c r="J34" s="31">
        <f t="shared" si="3"/>
        <v>-7913587</v>
      </c>
      <c r="K34" s="31">
        <f t="shared" si="3"/>
        <v>-1012941</v>
      </c>
      <c r="L34" s="31">
        <f t="shared" si="3"/>
        <v>12921033</v>
      </c>
      <c r="M34" s="31">
        <f t="shared" si="3"/>
        <v>-495254</v>
      </c>
      <c r="N34" s="31">
        <f t="shared" si="3"/>
        <v>11412838</v>
      </c>
      <c r="O34" s="31">
        <f t="shared" si="3"/>
        <v>-7997959</v>
      </c>
      <c r="P34" s="31">
        <f t="shared" si="3"/>
        <v>1602930</v>
      </c>
      <c r="Q34" s="31">
        <f t="shared" si="3"/>
        <v>95684255</v>
      </c>
      <c r="R34" s="31">
        <f t="shared" si="3"/>
        <v>89289226</v>
      </c>
      <c r="S34" s="31">
        <f t="shared" si="3"/>
        <v>12351754</v>
      </c>
      <c r="T34" s="31">
        <f t="shared" si="3"/>
        <v>19257778</v>
      </c>
      <c r="U34" s="31">
        <f t="shared" si="3"/>
        <v>114201971</v>
      </c>
      <c r="V34" s="31">
        <f t="shared" si="3"/>
        <v>145811503</v>
      </c>
      <c r="W34" s="31">
        <f t="shared" si="3"/>
        <v>238599980</v>
      </c>
      <c r="X34" s="31">
        <f t="shared" si="3"/>
        <v>5880093</v>
      </c>
      <c r="Y34" s="31">
        <f t="shared" si="3"/>
        <v>232719887</v>
      </c>
      <c r="Z34" s="32">
        <f>+IF(X34&lt;&gt;0,+(Y34/X34)*100,0)</f>
        <v>3957.7586102804835</v>
      </c>
      <c r="AA34" s="33">
        <f>SUM(AA29:AA33)</f>
        <v>5880093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59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60</v>
      </c>
      <c r="B37" s="17"/>
      <c r="C37" s="18">
        <v>3534460</v>
      </c>
      <c r="D37" s="18"/>
      <c r="E37" s="19">
        <v>3428157</v>
      </c>
      <c r="F37" s="20">
        <v>3534460</v>
      </c>
      <c r="G37" s="20"/>
      <c r="H37" s="20"/>
      <c r="I37" s="20">
        <v>-277712</v>
      </c>
      <c r="J37" s="20">
        <v>-277712</v>
      </c>
      <c r="K37" s="20"/>
      <c r="L37" s="20"/>
      <c r="M37" s="20"/>
      <c r="N37" s="20"/>
      <c r="O37" s="20"/>
      <c r="P37" s="20"/>
      <c r="Q37" s="20">
        <v>-171408</v>
      </c>
      <c r="R37" s="20">
        <v>-171408</v>
      </c>
      <c r="S37" s="20"/>
      <c r="T37" s="20"/>
      <c r="U37" s="20"/>
      <c r="V37" s="20"/>
      <c r="W37" s="20">
        <v>-449120</v>
      </c>
      <c r="X37" s="20">
        <v>3534460</v>
      </c>
      <c r="Y37" s="20">
        <v>-3983580</v>
      </c>
      <c r="Z37" s="21">
        <v>-112.71</v>
      </c>
      <c r="AA37" s="22">
        <v>3534460</v>
      </c>
    </row>
    <row r="38" spans="1:27" ht="12.75">
      <c r="A38" s="23" t="s">
        <v>57</v>
      </c>
      <c r="B38" s="17"/>
      <c r="C38" s="18">
        <v>22445574</v>
      </c>
      <c r="D38" s="18"/>
      <c r="E38" s="19">
        <v>19478747</v>
      </c>
      <c r="F38" s="20">
        <v>22445574</v>
      </c>
      <c r="G38" s="20"/>
      <c r="H38" s="20">
        <v>-366430</v>
      </c>
      <c r="I38" s="20">
        <v>-103165</v>
      </c>
      <c r="J38" s="20">
        <v>-469595</v>
      </c>
      <c r="K38" s="20">
        <v>-114719</v>
      </c>
      <c r="L38" s="20">
        <v>-101107</v>
      </c>
      <c r="M38" s="20">
        <v>-99812</v>
      </c>
      <c r="N38" s="20">
        <v>-315638</v>
      </c>
      <c r="O38" s="20">
        <v>-70440</v>
      </c>
      <c r="P38" s="20">
        <v>-130492</v>
      </c>
      <c r="Q38" s="20">
        <v>-138365</v>
      </c>
      <c r="R38" s="20">
        <v>-339297</v>
      </c>
      <c r="S38" s="20">
        <v>-65013</v>
      </c>
      <c r="T38" s="20">
        <v>-141766</v>
      </c>
      <c r="U38" s="20">
        <v>-155279</v>
      </c>
      <c r="V38" s="20">
        <v>-362058</v>
      </c>
      <c r="W38" s="20">
        <v>-1486588</v>
      </c>
      <c r="X38" s="20">
        <v>22445574</v>
      </c>
      <c r="Y38" s="20">
        <v>-23932162</v>
      </c>
      <c r="Z38" s="21">
        <v>-106.62</v>
      </c>
      <c r="AA38" s="22">
        <v>22445574</v>
      </c>
    </row>
    <row r="39" spans="1:27" ht="12.75">
      <c r="A39" s="27" t="s">
        <v>61</v>
      </c>
      <c r="B39" s="35"/>
      <c r="C39" s="29">
        <f aca="true" t="shared" si="4" ref="C39:Y39">SUM(C37:C38)</f>
        <v>25980034</v>
      </c>
      <c r="D39" s="29">
        <f>SUM(D37:D38)</f>
        <v>0</v>
      </c>
      <c r="E39" s="36">
        <f t="shared" si="4"/>
        <v>22906904</v>
      </c>
      <c r="F39" s="37">
        <f t="shared" si="4"/>
        <v>25980034</v>
      </c>
      <c r="G39" s="37">
        <f t="shared" si="4"/>
        <v>0</v>
      </c>
      <c r="H39" s="37">
        <f t="shared" si="4"/>
        <v>-366430</v>
      </c>
      <c r="I39" s="37">
        <f t="shared" si="4"/>
        <v>-380877</v>
      </c>
      <c r="J39" s="37">
        <f t="shared" si="4"/>
        <v>-747307</v>
      </c>
      <c r="K39" s="37">
        <f t="shared" si="4"/>
        <v>-114719</v>
      </c>
      <c r="L39" s="37">
        <f t="shared" si="4"/>
        <v>-101107</v>
      </c>
      <c r="M39" s="37">
        <f t="shared" si="4"/>
        <v>-99812</v>
      </c>
      <c r="N39" s="37">
        <f t="shared" si="4"/>
        <v>-315638</v>
      </c>
      <c r="O39" s="37">
        <f t="shared" si="4"/>
        <v>-70440</v>
      </c>
      <c r="P39" s="37">
        <f t="shared" si="4"/>
        <v>-130492</v>
      </c>
      <c r="Q39" s="37">
        <f t="shared" si="4"/>
        <v>-309773</v>
      </c>
      <c r="R39" s="37">
        <f t="shared" si="4"/>
        <v>-510705</v>
      </c>
      <c r="S39" s="37">
        <f t="shared" si="4"/>
        <v>-65013</v>
      </c>
      <c r="T39" s="37">
        <f t="shared" si="4"/>
        <v>-141766</v>
      </c>
      <c r="U39" s="37">
        <f t="shared" si="4"/>
        <v>-155279</v>
      </c>
      <c r="V39" s="37">
        <f t="shared" si="4"/>
        <v>-362058</v>
      </c>
      <c r="W39" s="37">
        <f t="shared" si="4"/>
        <v>-1935708</v>
      </c>
      <c r="X39" s="37">
        <f t="shared" si="4"/>
        <v>25980034</v>
      </c>
      <c r="Y39" s="37">
        <f t="shared" si="4"/>
        <v>-27915742</v>
      </c>
      <c r="Z39" s="38">
        <f>+IF(X39&lt;&gt;0,+(Y39/X39)*100,0)</f>
        <v>-107.45075237391914</v>
      </c>
      <c r="AA39" s="39">
        <f>SUM(AA37:AA38)</f>
        <v>25980034</v>
      </c>
    </row>
    <row r="40" spans="1:27" ht="12.75">
      <c r="A40" s="27" t="s">
        <v>62</v>
      </c>
      <c r="B40" s="28"/>
      <c r="C40" s="29">
        <f aca="true" t="shared" si="5" ref="C40:Y40">+C34+C39</f>
        <v>81858896</v>
      </c>
      <c r="D40" s="29">
        <f>+D34+D39</f>
        <v>0</v>
      </c>
      <c r="E40" s="30">
        <f t="shared" si="5"/>
        <v>91656699</v>
      </c>
      <c r="F40" s="31">
        <f t="shared" si="5"/>
        <v>31860127</v>
      </c>
      <c r="G40" s="31">
        <f t="shared" si="5"/>
        <v>-7350012</v>
      </c>
      <c r="H40" s="31">
        <f t="shared" si="5"/>
        <v>1497418</v>
      </c>
      <c r="I40" s="31">
        <f t="shared" si="5"/>
        <v>-2808300</v>
      </c>
      <c r="J40" s="31">
        <f t="shared" si="5"/>
        <v>-8660894</v>
      </c>
      <c r="K40" s="31">
        <f t="shared" si="5"/>
        <v>-1127660</v>
      </c>
      <c r="L40" s="31">
        <f t="shared" si="5"/>
        <v>12819926</v>
      </c>
      <c r="M40" s="31">
        <f t="shared" si="5"/>
        <v>-595066</v>
      </c>
      <c r="N40" s="31">
        <f t="shared" si="5"/>
        <v>11097200</v>
      </c>
      <c r="O40" s="31">
        <f t="shared" si="5"/>
        <v>-8068399</v>
      </c>
      <c r="P40" s="31">
        <f t="shared" si="5"/>
        <v>1472438</v>
      </c>
      <c r="Q40" s="31">
        <f t="shared" si="5"/>
        <v>95374482</v>
      </c>
      <c r="R40" s="31">
        <f t="shared" si="5"/>
        <v>88778521</v>
      </c>
      <c r="S40" s="31">
        <f t="shared" si="5"/>
        <v>12286741</v>
      </c>
      <c r="T40" s="31">
        <f t="shared" si="5"/>
        <v>19116012</v>
      </c>
      <c r="U40" s="31">
        <f t="shared" si="5"/>
        <v>114046692</v>
      </c>
      <c r="V40" s="31">
        <f t="shared" si="5"/>
        <v>145449445</v>
      </c>
      <c r="W40" s="31">
        <f t="shared" si="5"/>
        <v>236664272</v>
      </c>
      <c r="X40" s="31">
        <f t="shared" si="5"/>
        <v>31860127</v>
      </c>
      <c r="Y40" s="31">
        <f t="shared" si="5"/>
        <v>204804145</v>
      </c>
      <c r="Z40" s="32">
        <f>+IF(X40&lt;&gt;0,+(Y40/X40)*100,0)</f>
        <v>642.8227514598419</v>
      </c>
      <c r="AA40" s="33">
        <f>+AA34+AA39</f>
        <v>31860127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906334801</v>
      </c>
      <c r="D42" s="43">
        <f>+D25-D40</f>
        <v>0</v>
      </c>
      <c r="E42" s="44">
        <f t="shared" si="6"/>
        <v>735490076</v>
      </c>
      <c r="F42" s="45">
        <f t="shared" si="6"/>
        <v>805597539</v>
      </c>
      <c r="G42" s="45">
        <f t="shared" si="6"/>
        <v>100074873</v>
      </c>
      <c r="H42" s="45">
        <f t="shared" si="6"/>
        <v>-17949350</v>
      </c>
      <c r="I42" s="45">
        <f t="shared" si="6"/>
        <v>8374072</v>
      </c>
      <c r="J42" s="45">
        <f t="shared" si="6"/>
        <v>90499595</v>
      </c>
      <c r="K42" s="45">
        <f t="shared" si="6"/>
        <v>-43199819</v>
      </c>
      <c r="L42" s="45">
        <f t="shared" si="6"/>
        <v>-34604574</v>
      </c>
      <c r="M42" s="45">
        <f t="shared" si="6"/>
        <v>60736072</v>
      </c>
      <c r="N42" s="45">
        <f t="shared" si="6"/>
        <v>-17068321</v>
      </c>
      <c r="O42" s="45">
        <f t="shared" si="6"/>
        <v>-13817566</v>
      </c>
      <c r="P42" s="45">
        <f t="shared" si="6"/>
        <v>-28046886</v>
      </c>
      <c r="Q42" s="45">
        <f t="shared" si="6"/>
        <v>34307742</v>
      </c>
      <c r="R42" s="45">
        <f t="shared" si="6"/>
        <v>-7556710</v>
      </c>
      <c r="S42" s="45">
        <f t="shared" si="6"/>
        <v>-33391995</v>
      </c>
      <c r="T42" s="45">
        <f t="shared" si="6"/>
        <v>-14433343</v>
      </c>
      <c r="U42" s="45">
        <f t="shared" si="6"/>
        <v>-8782453</v>
      </c>
      <c r="V42" s="45">
        <f t="shared" si="6"/>
        <v>-56607791</v>
      </c>
      <c r="W42" s="45">
        <f t="shared" si="6"/>
        <v>9266773</v>
      </c>
      <c r="X42" s="45">
        <f t="shared" si="6"/>
        <v>805597539</v>
      </c>
      <c r="Y42" s="45">
        <f t="shared" si="6"/>
        <v>-796330766</v>
      </c>
      <c r="Z42" s="46">
        <f>+IF(X42&lt;&gt;0,+(Y42/X42)*100,0)</f>
        <v>-98.849701922935</v>
      </c>
      <c r="AA42" s="47">
        <f>+AA25-AA40</f>
        <v>805597539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823705039</v>
      </c>
      <c r="D45" s="18"/>
      <c r="E45" s="19">
        <v>666214717</v>
      </c>
      <c r="F45" s="20">
        <v>734183337</v>
      </c>
      <c r="G45" s="20">
        <v>5690</v>
      </c>
      <c r="H45" s="20">
        <v>5564</v>
      </c>
      <c r="I45" s="20">
        <v>68207</v>
      </c>
      <c r="J45" s="20">
        <v>79461</v>
      </c>
      <c r="K45" s="20">
        <v>9543</v>
      </c>
      <c r="L45" s="20">
        <v>5577</v>
      </c>
      <c r="M45" s="20"/>
      <c r="N45" s="20">
        <v>15120</v>
      </c>
      <c r="O45" s="20">
        <v>51776</v>
      </c>
      <c r="P45" s="20">
        <v>5228</v>
      </c>
      <c r="Q45" s="20"/>
      <c r="R45" s="20">
        <v>57004</v>
      </c>
      <c r="S45" s="20">
        <v>9092</v>
      </c>
      <c r="T45" s="20"/>
      <c r="U45" s="20">
        <v>-78818</v>
      </c>
      <c r="V45" s="20">
        <v>-69726</v>
      </c>
      <c r="W45" s="20">
        <v>81859</v>
      </c>
      <c r="X45" s="20">
        <v>734183337</v>
      </c>
      <c r="Y45" s="20">
        <v>-734101478</v>
      </c>
      <c r="Z45" s="48">
        <v>-99.99</v>
      </c>
      <c r="AA45" s="22">
        <v>734183337</v>
      </c>
    </row>
    <row r="46" spans="1:27" ht="12.75">
      <c r="A46" s="23" t="s">
        <v>67</v>
      </c>
      <c r="B46" s="17"/>
      <c r="C46" s="18">
        <v>71292353</v>
      </c>
      <c r="D46" s="18"/>
      <c r="E46" s="19">
        <v>69170097</v>
      </c>
      <c r="F46" s="20">
        <v>71292352</v>
      </c>
      <c r="G46" s="20">
        <v>632291</v>
      </c>
      <c r="H46" s="20">
        <v>337592</v>
      </c>
      <c r="I46" s="20">
        <v>-499014</v>
      </c>
      <c r="J46" s="20">
        <v>470869</v>
      </c>
      <c r="K46" s="20">
        <v>209617</v>
      </c>
      <c r="L46" s="20">
        <v>334815</v>
      </c>
      <c r="M46" s="20"/>
      <c r="N46" s="20">
        <v>544432</v>
      </c>
      <c r="O46" s="20">
        <v>370827</v>
      </c>
      <c r="P46" s="20">
        <v>-2610805</v>
      </c>
      <c r="Q46" s="20">
        <v>2000</v>
      </c>
      <c r="R46" s="20">
        <v>-2237978</v>
      </c>
      <c r="S46" s="20">
        <v>30955</v>
      </c>
      <c r="T46" s="20"/>
      <c r="U46" s="20">
        <v>-2084921</v>
      </c>
      <c r="V46" s="20">
        <v>-2053966</v>
      </c>
      <c r="W46" s="20">
        <v>-3276643</v>
      </c>
      <c r="X46" s="20">
        <v>71292352</v>
      </c>
      <c r="Y46" s="20">
        <v>-74568995</v>
      </c>
      <c r="Z46" s="48">
        <v>-104.6</v>
      </c>
      <c r="AA46" s="22">
        <v>71292352</v>
      </c>
    </row>
    <row r="47" spans="1:27" ht="12.75">
      <c r="A47" s="23"/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68</v>
      </c>
      <c r="B48" s="50" t="s">
        <v>64</v>
      </c>
      <c r="C48" s="51">
        <f aca="true" t="shared" si="7" ref="C48:Y48">SUM(C45:C47)</f>
        <v>894997392</v>
      </c>
      <c r="D48" s="51">
        <f>SUM(D45:D47)</f>
        <v>0</v>
      </c>
      <c r="E48" s="52">
        <f t="shared" si="7"/>
        <v>735384814</v>
      </c>
      <c r="F48" s="53">
        <f t="shared" si="7"/>
        <v>805475689</v>
      </c>
      <c r="G48" s="53">
        <f t="shared" si="7"/>
        <v>637981</v>
      </c>
      <c r="H48" s="53">
        <f t="shared" si="7"/>
        <v>343156</v>
      </c>
      <c r="I48" s="53">
        <f t="shared" si="7"/>
        <v>-430807</v>
      </c>
      <c r="J48" s="53">
        <f t="shared" si="7"/>
        <v>550330</v>
      </c>
      <c r="K48" s="53">
        <f t="shared" si="7"/>
        <v>219160</v>
      </c>
      <c r="L48" s="53">
        <f t="shared" si="7"/>
        <v>340392</v>
      </c>
      <c r="M48" s="53">
        <f t="shared" si="7"/>
        <v>0</v>
      </c>
      <c r="N48" s="53">
        <f t="shared" si="7"/>
        <v>559552</v>
      </c>
      <c r="O48" s="53">
        <f t="shared" si="7"/>
        <v>422603</v>
      </c>
      <c r="P48" s="53">
        <f t="shared" si="7"/>
        <v>-2605577</v>
      </c>
      <c r="Q48" s="53">
        <f t="shared" si="7"/>
        <v>2000</v>
      </c>
      <c r="R48" s="53">
        <f t="shared" si="7"/>
        <v>-2180974</v>
      </c>
      <c r="S48" s="53">
        <f t="shared" si="7"/>
        <v>40047</v>
      </c>
      <c r="T48" s="53">
        <f t="shared" si="7"/>
        <v>0</v>
      </c>
      <c r="U48" s="53">
        <f t="shared" si="7"/>
        <v>-2163739</v>
      </c>
      <c r="V48" s="53">
        <f t="shared" si="7"/>
        <v>-2123692</v>
      </c>
      <c r="W48" s="53">
        <f t="shared" si="7"/>
        <v>-3194784</v>
      </c>
      <c r="X48" s="53">
        <f t="shared" si="7"/>
        <v>805475689</v>
      </c>
      <c r="Y48" s="53">
        <f t="shared" si="7"/>
        <v>-808670473</v>
      </c>
      <c r="Z48" s="54">
        <f>+IF(X48&lt;&gt;0,+(Y48/X48)*100,0)</f>
        <v>-100.3966331999376</v>
      </c>
      <c r="AA48" s="55">
        <f>SUM(AA45:AA47)</f>
        <v>805475689</v>
      </c>
    </row>
    <row r="49" spans="1:27" ht="12.75">
      <c r="A49" s="56" t="s">
        <v>123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124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125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7" t="s">
        <v>109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126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8377302</v>
      </c>
      <c r="D6" s="18"/>
      <c r="E6" s="19">
        <v>7960757</v>
      </c>
      <c r="F6" s="20">
        <v>7960757</v>
      </c>
      <c r="G6" s="20">
        <v>25058174</v>
      </c>
      <c r="H6" s="20">
        <v>167158</v>
      </c>
      <c r="I6" s="20">
        <v>12408663</v>
      </c>
      <c r="J6" s="20">
        <v>37633995</v>
      </c>
      <c r="K6" s="20">
        <v>-3015498</v>
      </c>
      <c r="L6" s="20">
        <v>3422929</v>
      </c>
      <c r="M6" s="20">
        <v>4524180</v>
      </c>
      <c r="N6" s="20">
        <v>4931611</v>
      </c>
      <c r="O6" s="20">
        <v>-6127137</v>
      </c>
      <c r="P6" s="20">
        <v>-5062153</v>
      </c>
      <c r="Q6" s="20">
        <v>7616861</v>
      </c>
      <c r="R6" s="20">
        <v>-3572429</v>
      </c>
      <c r="S6" s="20">
        <v>-3535042</v>
      </c>
      <c r="T6" s="20">
        <v>-4076053</v>
      </c>
      <c r="U6" s="20">
        <v>-2112032</v>
      </c>
      <c r="V6" s="20">
        <v>-9723127</v>
      </c>
      <c r="W6" s="20">
        <v>29270050</v>
      </c>
      <c r="X6" s="20">
        <v>7960757</v>
      </c>
      <c r="Y6" s="20">
        <v>21309293</v>
      </c>
      <c r="Z6" s="21">
        <v>267.68</v>
      </c>
      <c r="AA6" s="22">
        <v>7960757</v>
      </c>
    </row>
    <row r="7" spans="1:27" ht="12.75">
      <c r="A7" s="23" t="s">
        <v>34</v>
      </c>
      <c r="B7" s="17"/>
      <c r="C7" s="18"/>
      <c r="D7" s="18"/>
      <c r="E7" s="19">
        <v>2151307</v>
      </c>
      <c r="F7" s="20">
        <v>2151307</v>
      </c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>
        <v>2151307</v>
      </c>
      <c r="Y7" s="20">
        <v>-2151307</v>
      </c>
      <c r="Z7" s="21">
        <v>-100</v>
      </c>
      <c r="AA7" s="22">
        <v>2151307</v>
      </c>
    </row>
    <row r="8" spans="1:27" ht="12.75">
      <c r="A8" s="23" t="s">
        <v>35</v>
      </c>
      <c r="B8" s="17"/>
      <c r="C8" s="18">
        <v>23300222</v>
      </c>
      <c r="D8" s="18"/>
      <c r="E8" s="19">
        <v>25641911</v>
      </c>
      <c r="F8" s="20">
        <v>25641911</v>
      </c>
      <c r="G8" s="20">
        <v>3896861</v>
      </c>
      <c r="H8" s="20">
        <v>676948</v>
      </c>
      <c r="I8" s="20">
        <v>25868110</v>
      </c>
      <c r="J8" s="20">
        <v>30441919</v>
      </c>
      <c r="K8" s="20">
        <v>-31239</v>
      </c>
      <c r="L8" s="20">
        <v>-122198</v>
      </c>
      <c r="M8" s="20">
        <v>121764</v>
      </c>
      <c r="N8" s="20">
        <v>-31673</v>
      </c>
      <c r="O8" s="20">
        <v>-706783</v>
      </c>
      <c r="P8" s="20">
        <v>-596244</v>
      </c>
      <c r="Q8" s="20">
        <v>-2288546</v>
      </c>
      <c r="R8" s="20">
        <v>-3591573</v>
      </c>
      <c r="S8" s="20">
        <v>1403167</v>
      </c>
      <c r="T8" s="20">
        <v>-605208</v>
      </c>
      <c r="U8" s="20">
        <v>-125230</v>
      </c>
      <c r="V8" s="20">
        <v>672729</v>
      </c>
      <c r="W8" s="20">
        <v>27491402</v>
      </c>
      <c r="X8" s="20">
        <v>25641911</v>
      </c>
      <c r="Y8" s="20">
        <v>1849491</v>
      </c>
      <c r="Z8" s="21">
        <v>7.21</v>
      </c>
      <c r="AA8" s="22">
        <v>25641911</v>
      </c>
    </row>
    <row r="9" spans="1:27" ht="12.75">
      <c r="A9" s="23" t="s">
        <v>36</v>
      </c>
      <c r="B9" s="17"/>
      <c r="C9" s="18">
        <v>22231879</v>
      </c>
      <c r="D9" s="18"/>
      <c r="E9" s="19">
        <v>17009977</v>
      </c>
      <c r="F9" s="20">
        <v>17009977</v>
      </c>
      <c r="G9" s="20">
        <v>1656323</v>
      </c>
      <c r="H9" s="20">
        <v>1206997</v>
      </c>
      <c r="I9" s="20">
        <v>24371065</v>
      </c>
      <c r="J9" s="20">
        <v>27234385</v>
      </c>
      <c r="K9" s="20">
        <v>-406802</v>
      </c>
      <c r="L9" s="20">
        <v>1751893</v>
      </c>
      <c r="M9" s="20">
        <v>1968778</v>
      </c>
      <c r="N9" s="20">
        <v>3313869</v>
      </c>
      <c r="O9" s="20">
        <v>-893197</v>
      </c>
      <c r="P9" s="20">
        <v>-1051610</v>
      </c>
      <c r="Q9" s="20">
        <v>1221872</v>
      </c>
      <c r="R9" s="20">
        <v>-722935</v>
      </c>
      <c r="S9" s="20">
        <v>440625</v>
      </c>
      <c r="T9" s="20">
        <v>382522</v>
      </c>
      <c r="U9" s="20">
        <v>1710558</v>
      </c>
      <c r="V9" s="20">
        <v>2533705</v>
      </c>
      <c r="W9" s="20">
        <v>32359024</v>
      </c>
      <c r="X9" s="20">
        <v>17009977</v>
      </c>
      <c r="Y9" s="20">
        <v>15349047</v>
      </c>
      <c r="Z9" s="21">
        <v>90.24</v>
      </c>
      <c r="AA9" s="22">
        <v>17009977</v>
      </c>
    </row>
    <row r="10" spans="1:27" ht="12.7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2.75">
      <c r="A11" s="23" t="s">
        <v>38</v>
      </c>
      <c r="B11" s="17"/>
      <c r="C11" s="18">
        <v>445750</v>
      </c>
      <c r="D11" s="18"/>
      <c r="E11" s="19"/>
      <c r="F11" s="20"/>
      <c r="G11" s="20">
        <v>163002</v>
      </c>
      <c r="H11" s="20">
        <v>224387</v>
      </c>
      <c r="I11" s="20">
        <v>950501</v>
      </c>
      <c r="J11" s="20">
        <v>1337890</v>
      </c>
      <c r="K11" s="20">
        <v>169985</v>
      </c>
      <c r="L11" s="20">
        <v>391538</v>
      </c>
      <c r="M11" s="20">
        <v>211820</v>
      </c>
      <c r="N11" s="20">
        <v>773343</v>
      </c>
      <c r="O11" s="20"/>
      <c r="P11" s="20">
        <v>58000</v>
      </c>
      <c r="Q11" s="20">
        <v>110099</v>
      </c>
      <c r="R11" s="20">
        <v>168099</v>
      </c>
      <c r="S11" s="20">
        <v>29664</v>
      </c>
      <c r="T11" s="20">
        <v>81329</v>
      </c>
      <c r="U11" s="20">
        <v>210077</v>
      </c>
      <c r="V11" s="20">
        <v>321070</v>
      </c>
      <c r="W11" s="20">
        <v>2600402</v>
      </c>
      <c r="X11" s="20"/>
      <c r="Y11" s="20">
        <v>2600402</v>
      </c>
      <c r="Z11" s="21"/>
      <c r="AA11" s="22"/>
    </row>
    <row r="12" spans="1:27" ht="12.75">
      <c r="A12" s="27" t="s">
        <v>39</v>
      </c>
      <c r="B12" s="28"/>
      <c r="C12" s="29">
        <f aca="true" t="shared" si="0" ref="C12:Y12">SUM(C6:C11)</f>
        <v>54355153</v>
      </c>
      <c r="D12" s="29">
        <f>SUM(D6:D11)</f>
        <v>0</v>
      </c>
      <c r="E12" s="30">
        <f t="shared" si="0"/>
        <v>52763952</v>
      </c>
      <c r="F12" s="31">
        <f t="shared" si="0"/>
        <v>52763952</v>
      </c>
      <c r="G12" s="31">
        <f t="shared" si="0"/>
        <v>30774360</v>
      </c>
      <c r="H12" s="31">
        <f t="shared" si="0"/>
        <v>2275490</v>
      </c>
      <c r="I12" s="31">
        <f t="shared" si="0"/>
        <v>63598339</v>
      </c>
      <c r="J12" s="31">
        <f t="shared" si="0"/>
        <v>96648189</v>
      </c>
      <c r="K12" s="31">
        <f t="shared" si="0"/>
        <v>-3283554</v>
      </c>
      <c r="L12" s="31">
        <f t="shared" si="0"/>
        <v>5444162</v>
      </c>
      <c r="M12" s="31">
        <f t="shared" si="0"/>
        <v>6826542</v>
      </c>
      <c r="N12" s="31">
        <f t="shared" si="0"/>
        <v>8987150</v>
      </c>
      <c r="O12" s="31">
        <f t="shared" si="0"/>
        <v>-7727117</v>
      </c>
      <c r="P12" s="31">
        <f t="shared" si="0"/>
        <v>-6652007</v>
      </c>
      <c r="Q12" s="31">
        <f t="shared" si="0"/>
        <v>6660286</v>
      </c>
      <c r="R12" s="31">
        <f t="shared" si="0"/>
        <v>-7718838</v>
      </c>
      <c r="S12" s="31">
        <f t="shared" si="0"/>
        <v>-1661586</v>
      </c>
      <c r="T12" s="31">
        <f t="shared" si="0"/>
        <v>-4217410</v>
      </c>
      <c r="U12" s="31">
        <f t="shared" si="0"/>
        <v>-316627</v>
      </c>
      <c r="V12" s="31">
        <f t="shared" si="0"/>
        <v>-6195623</v>
      </c>
      <c r="W12" s="31">
        <f t="shared" si="0"/>
        <v>91720878</v>
      </c>
      <c r="X12" s="31">
        <f t="shared" si="0"/>
        <v>52763952</v>
      </c>
      <c r="Y12" s="31">
        <f t="shared" si="0"/>
        <v>38956926</v>
      </c>
      <c r="Z12" s="32">
        <f>+IF(X12&lt;&gt;0,+(Y12/X12)*100,0)</f>
        <v>73.83246425514146</v>
      </c>
      <c r="AA12" s="33">
        <f>SUM(AA6:AA11)</f>
        <v>52763952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2.7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2.75">
      <c r="A17" s="23" t="s">
        <v>43</v>
      </c>
      <c r="B17" s="17"/>
      <c r="C17" s="18">
        <v>106352</v>
      </c>
      <c r="D17" s="18"/>
      <c r="E17" s="19">
        <v>111773</v>
      </c>
      <c r="F17" s="20">
        <v>111773</v>
      </c>
      <c r="G17" s="20"/>
      <c r="H17" s="20"/>
      <c r="I17" s="20">
        <v>104997</v>
      </c>
      <c r="J17" s="20">
        <v>104997</v>
      </c>
      <c r="K17" s="20">
        <v>-452</v>
      </c>
      <c r="L17" s="20">
        <v>-452</v>
      </c>
      <c r="M17" s="20">
        <v>-452</v>
      </c>
      <c r="N17" s="20">
        <v>-1356</v>
      </c>
      <c r="O17" s="20"/>
      <c r="P17" s="20">
        <v>-904</v>
      </c>
      <c r="Q17" s="20">
        <v>-452</v>
      </c>
      <c r="R17" s="20">
        <v>-1356</v>
      </c>
      <c r="S17" s="20">
        <v>-452</v>
      </c>
      <c r="T17" s="20">
        <v>-452</v>
      </c>
      <c r="U17" s="20">
        <v>-452</v>
      </c>
      <c r="V17" s="20">
        <v>-1356</v>
      </c>
      <c r="W17" s="20">
        <v>100929</v>
      </c>
      <c r="X17" s="20">
        <v>111773</v>
      </c>
      <c r="Y17" s="20">
        <v>-10844</v>
      </c>
      <c r="Z17" s="21">
        <v>-9.7</v>
      </c>
      <c r="AA17" s="22">
        <v>111773</v>
      </c>
    </row>
    <row r="18" spans="1:27" ht="12.7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>
        <v>368755900</v>
      </c>
      <c r="D19" s="18"/>
      <c r="E19" s="19">
        <v>413718905</v>
      </c>
      <c r="F19" s="20">
        <v>417269852</v>
      </c>
      <c r="G19" s="20">
        <v>9640080</v>
      </c>
      <c r="H19" s="20">
        <v>4380272</v>
      </c>
      <c r="I19" s="20">
        <v>377687832</v>
      </c>
      <c r="J19" s="20">
        <v>391708184</v>
      </c>
      <c r="K19" s="20">
        <v>-752914</v>
      </c>
      <c r="L19" s="20">
        <v>-534179</v>
      </c>
      <c r="M19" s="20">
        <v>8285686</v>
      </c>
      <c r="N19" s="20">
        <v>6998593</v>
      </c>
      <c r="O19" s="20">
        <v>1009509</v>
      </c>
      <c r="P19" s="20">
        <v>-3081169</v>
      </c>
      <c r="Q19" s="20">
        <v>3340326</v>
      </c>
      <c r="R19" s="20">
        <v>1268666</v>
      </c>
      <c r="S19" s="20">
        <v>-506559</v>
      </c>
      <c r="T19" s="20">
        <v>-177767</v>
      </c>
      <c r="U19" s="20">
        <v>2582253</v>
      </c>
      <c r="V19" s="20">
        <v>1897927</v>
      </c>
      <c r="W19" s="20">
        <v>401873370</v>
      </c>
      <c r="X19" s="20">
        <v>417269852</v>
      </c>
      <c r="Y19" s="20">
        <v>-15396482</v>
      </c>
      <c r="Z19" s="21">
        <v>-3.69</v>
      </c>
      <c r="AA19" s="22">
        <v>417269852</v>
      </c>
    </row>
    <row r="20" spans="1:27" ht="12.75">
      <c r="A20" s="23"/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46</v>
      </c>
      <c r="B21" s="17"/>
      <c r="C21" s="18">
        <v>2762238</v>
      </c>
      <c r="D21" s="18"/>
      <c r="E21" s="19">
        <v>1505763</v>
      </c>
      <c r="F21" s="20">
        <v>1505763</v>
      </c>
      <c r="G21" s="20"/>
      <c r="H21" s="20"/>
      <c r="I21" s="20">
        <v>2762238</v>
      </c>
      <c r="J21" s="20">
        <v>2762238</v>
      </c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>
        <v>2762238</v>
      </c>
      <c r="X21" s="20">
        <v>1505763</v>
      </c>
      <c r="Y21" s="20">
        <v>1256475</v>
      </c>
      <c r="Z21" s="21">
        <v>83.44</v>
      </c>
      <c r="AA21" s="22">
        <v>1505763</v>
      </c>
    </row>
    <row r="22" spans="1:27" ht="12.75">
      <c r="A22" s="23" t="s">
        <v>47</v>
      </c>
      <c r="B22" s="17"/>
      <c r="C22" s="18">
        <v>33335</v>
      </c>
      <c r="D22" s="18"/>
      <c r="E22" s="19">
        <v>35391</v>
      </c>
      <c r="F22" s="20">
        <v>35391</v>
      </c>
      <c r="G22" s="20"/>
      <c r="H22" s="20"/>
      <c r="I22" s="20">
        <v>30328</v>
      </c>
      <c r="J22" s="20">
        <v>30328</v>
      </c>
      <c r="K22" s="20">
        <v>-1002</v>
      </c>
      <c r="L22" s="20">
        <v>-857</v>
      </c>
      <c r="M22" s="20">
        <v>-857</v>
      </c>
      <c r="N22" s="20">
        <v>-2716</v>
      </c>
      <c r="O22" s="20"/>
      <c r="P22" s="20">
        <v>-1713</v>
      </c>
      <c r="Q22" s="20">
        <v>-857</v>
      </c>
      <c r="R22" s="20">
        <v>-2570</v>
      </c>
      <c r="S22" s="20">
        <v>-857</v>
      </c>
      <c r="T22" s="20">
        <v>1526</v>
      </c>
      <c r="U22" s="20">
        <v>-3240</v>
      </c>
      <c r="V22" s="20">
        <v>-2571</v>
      </c>
      <c r="W22" s="20">
        <v>22471</v>
      </c>
      <c r="X22" s="20">
        <v>35391</v>
      </c>
      <c r="Y22" s="20">
        <v>-12920</v>
      </c>
      <c r="Z22" s="21">
        <v>-36.51</v>
      </c>
      <c r="AA22" s="22">
        <v>35391</v>
      </c>
    </row>
    <row r="23" spans="1:27" ht="12.75">
      <c r="A23" s="23" t="s">
        <v>48</v>
      </c>
      <c r="B23" s="17"/>
      <c r="C23" s="18">
        <v>589</v>
      </c>
      <c r="D23" s="18"/>
      <c r="E23" s="19">
        <v>589</v>
      </c>
      <c r="F23" s="20">
        <v>589</v>
      </c>
      <c r="G23" s="24"/>
      <c r="H23" s="24"/>
      <c r="I23" s="24">
        <v>589</v>
      </c>
      <c r="J23" s="20">
        <v>589</v>
      </c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>
        <v>589</v>
      </c>
      <c r="X23" s="20">
        <v>589</v>
      </c>
      <c r="Y23" s="24"/>
      <c r="Z23" s="25"/>
      <c r="AA23" s="26">
        <v>589</v>
      </c>
    </row>
    <row r="24" spans="1:27" ht="12.75">
      <c r="A24" s="27" t="s">
        <v>49</v>
      </c>
      <c r="B24" s="35"/>
      <c r="C24" s="29">
        <f aca="true" t="shared" si="1" ref="C24:Y24">SUM(C15:C23)</f>
        <v>371658414</v>
      </c>
      <c r="D24" s="29">
        <f>SUM(D15:D23)</f>
        <v>0</v>
      </c>
      <c r="E24" s="36">
        <f t="shared" si="1"/>
        <v>415372421</v>
      </c>
      <c r="F24" s="37">
        <f t="shared" si="1"/>
        <v>418923368</v>
      </c>
      <c r="G24" s="37">
        <f t="shared" si="1"/>
        <v>9640080</v>
      </c>
      <c r="H24" s="37">
        <f t="shared" si="1"/>
        <v>4380272</v>
      </c>
      <c r="I24" s="37">
        <f t="shared" si="1"/>
        <v>380585984</v>
      </c>
      <c r="J24" s="37">
        <f t="shared" si="1"/>
        <v>394606336</v>
      </c>
      <c r="K24" s="37">
        <f t="shared" si="1"/>
        <v>-754368</v>
      </c>
      <c r="L24" s="37">
        <f t="shared" si="1"/>
        <v>-535488</v>
      </c>
      <c r="M24" s="37">
        <f t="shared" si="1"/>
        <v>8284377</v>
      </c>
      <c r="N24" s="37">
        <f t="shared" si="1"/>
        <v>6994521</v>
      </c>
      <c r="O24" s="37">
        <f t="shared" si="1"/>
        <v>1009509</v>
      </c>
      <c r="P24" s="37">
        <f t="shared" si="1"/>
        <v>-3083786</v>
      </c>
      <c r="Q24" s="37">
        <f t="shared" si="1"/>
        <v>3339017</v>
      </c>
      <c r="R24" s="37">
        <f t="shared" si="1"/>
        <v>1264740</v>
      </c>
      <c r="S24" s="37">
        <f t="shared" si="1"/>
        <v>-507868</v>
      </c>
      <c r="T24" s="37">
        <f t="shared" si="1"/>
        <v>-176693</v>
      </c>
      <c r="U24" s="37">
        <f t="shared" si="1"/>
        <v>2578561</v>
      </c>
      <c r="V24" s="37">
        <f t="shared" si="1"/>
        <v>1894000</v>
      </c>
      <c r="W24" s="37">
        <f t="shared" si="1"/>
        <v>404759597</v>
      </c>
      <c r="X24" s="37">
        <f t="shared" si="1"/>
        <v>418923368</v>
      </c>
      <c r="Y24" s="37">
        <f t="shared" si="1"/>
        <v>-14163771</v>
      </c>
      <c r="Z24" s="38">
        <f>+IF(X24&lt;&gt;0,+(Y24/X24)*100,0)</f>
        <v>-3.380993298994006</v>
      </c>
      <c r="AA24" s="39">
        <f>SUM(AA15:AA23)</f>
        <v>418923368</v>
      </c>
    </row>
    <row r="25" spans="1:27" ht="12.75">
      <c r="A25" s="27" t="s">
        <v>50</v>
      </c>
      <c r="B25" s="28"/>
      <c r="C25" s="29">
        <f aca="true" t="shared" si="2" ref="C25:Y25">+C12+C24</f>
        <v>426013567</v>
      </c>
      <c r="D25" s="29">
        <f>+D12+D24</f>
        <v>0</v>
      </c>
      <c r="E25" s="30">
        <f t="shared" si="2"/>
        <v>468136373</v>
      </c>
      <c r="F25" s="31">
        <f t="shared" si="2"/>
        <v>471687320</v>
      </c>
      <c r="G25" s="31">
        <f t="shared" si="2"/>
        <v>40414440</v>
      </c>
      <c r="H25" s="31">
        <f t="shared" si="2"/>
        <v>6655762</v>
      </c>
      <c r="I25" s="31">
        <f t="shared" si="2"/>
        <v>444184323</v>
      </c>
      <c r="J25" s="31">
        <f t="shared" si="2"/>
        <v>491254525</v>
      </c>
      <c r="K25" s="31">
        <f t="shared" si="2"/>
        <v>-4037922</v>
      </c>
      <c r="L25" s="31">
        <f t="shared" si="2"/>
        <v>4908674</v>
      </c>
      <c r="M25" s="31">
        <f t="shared" si="2"/>
        <v>15110919</v>
      </c>
      <c r="N25" s="31">
        <f t="shared" si="2"/>
        <v>15981671</v>
      </c>
      <c r="O25" s="31">
        <f t="shared" si="2"/>
        <v>-6717608</v>
      </c>
      <c r="P25" s="31">
        <f t="shared" si="2"/>
        <v>-9735793</v>
      </c>
      <c r="Q25" s="31">
        <f t="shared" si="2"/>
        <v>9999303</v>
      </c>
      <c r="R25" s="31">
        <f t="shared" si="2"/>
        <v>-6454098</v>
      </c>
      <c r="S25" s="31">
        <f t="shared" si="2"/>
        <v>-2169454</v>
      </c>
      <c r="T25" s="31">
        <f t="shared" si="2"/>
        <v>-4394103</v>
      </c>
      <c r="U25" s="31">
        <f t="shared" si="2"/>
        <v>2261934</v>
      </c>
      <c r="V25" s="31">
        <f t="shared" si="2"/>
        <v>-4301623</v>
      </c>
      <c r="W25" s="31">
        <f t="shared" si="2"/>
        <v>496480475</v>
      </c>
      <c r="X25" s="31">
        <f t="shared" si="2"/>
        <v>471687320</v>
      </c>
      <c r="Y25" s="31">
        <f t="shared" si="2"/>
        <v>24793155</v>
      </c>
      <c r="Z25" s="32">
        <f>+IF(X25&lt;&gt;0,+(Y25/X25)*100,0)</f>
        <v>5.256269131847767</v>
      </c>
      <c r="AA25" s="33">
        <f>+AA12+AA24</f>
        <v>471687320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51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52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53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54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2.75">
      <c r="A31" s="23" t="s">
        <v>55</v>
      </c>
      <c r="B31" s="17"/>
      <c r="C31" s="18">
        <v>1021012</v>
      </c>
      <c r="D31" s="18"/>
      <c r="E31" s="19">
        <v>1080650</v>
      </c>
      <c r="F31" s="20">
        <v>1080650</v>
      </c>
      <c r="G31" s="20">
        <v>1929</v>
      </c>
      <c r="H31" s="20">
        <v>2218</v>
      </c>
      <c r="I31" s="20">
        <v>1023365</v>
      </c>
      <c r="J31" s="20">
        <v>1027512</v>
      </c>
      <c r="K31" s="20">
        <v>44</v>
      </c>
      <c r="L31" s="20">
        <v>693</v>
      </c>
      <c r="M31" s="20">
        <v>-12986</v>
      </c>
      <c r="N31" s="20">
        <v>-12249</v>
      </c>
      <c r="O31" s="20">
        <v>-3534</v>
      </c>
      <c r="P31" s="20">
        <v>6832</v>
      </c>
      <c r="Q31" s="20">
        <v>3461</v>
      </c>
      <c r="R31" s="20">
        <v>6759</v>
      </c>
      <c r="S31" s="20"/>
      <c r="T31" s="20">
        <v>1483</v>
      </c>
      <c r="U31" s="20">
        <v>448</v>
      </c>
      <c r="V31" s="20">
        <v>1931</v>
      </c>
      <c r="W31" s="20">
        <v>1023953</v>
      </c>
      <c r="X31" s="20">
        <v>1080650</v>
      </c>
      <c r="Y31" s="20">
        <v>-56697</v>
      </c>
      <c r="Z31" s="21">
        <v>-5.25</v>
      </c>
      <c r="AA31" s="22">
        <v>1080650</v>
      </c>
    </row>
    <row r="32" spans="1:27" ht="12.75">
      <c r="A32" s="23" t="s">
        <v>56</v>
      </c>
      <c r="B32" s="17"/>
      <c r="C32" s="18">
        <v>36448026</v>
      </c>
      <c r="D32" s="18"/>
      <c r="E32" s="19">
        <v>12758933</v>
      </c>
      <c r="F32" s="20">
        <v>340389581</v>
      </c>
      <c r="G32" s="20">
        <v>3780786</v>
      </c>
      <c r="H32" s="20">
        <v>12342443</v>
      </c>
      <c r="I32" s="20">
        <v>23873563</v>
      </c>
      <c r="J32" s="20">
        <v>39996792</v>
      </c>
      <c r="K32" s="20">
        <v>-16869</v>
      </c>
      <c r="L32" s="20">
        <v>16483344</v>
      </c>
      <c r="M32" s="20">
        <v>-14045806</v>
      </c>
      <c r="N32" s="20">
        <v>2420669</v>
      </c>
      <c r="O32" s="20">
        <v>-2955399</v>
      </c>
      <c r="P32" s="20">
        <v>-808472</v>
      </c>
      <c r="Q32" s="20">
        <v>288427</v>
      </c>
      <c r="R32" s="20">
        <v>-3475444</v>
      </c>
      <c r="S32" s="20">
        <v>-713593</v>
      </c>
      <c r="T32" s="20">
        <v>2058057</v>
      </c>
      <c r="U32" s="20">
        <v>10972982</v>
      </c>
      <c r="V32" s="20">
        <v>12317446</v>
      </c>
      <c r="W32" s="20">
        <v>51259463</v>
      </c>
      <c r="X32" s="20">
        <v>340389581</v>
      </c>
      <c r="Y32" s="20">
        <v>-289130118</v>
      </c>
      <c r="Z32" s="21">
        <v>-84.94</v>
      </c>
      <c r="AA32" s="22">
        <v>340389581</v>
      </c>
    </row>
    <row r="33" spans="1:27" ht="12.75">
      <c r="A33" s="23" t="s">
        <v>57</v>
      </c>
      <c r="B33" s="17"/>
      <c r="C33" s="18">
        <v>2755718</v>
      </c>
      <c r="D33" s="18"/>
      <c r="E33" s="19">
        <v>3260955</v>
      </c>
      <c r="F33" s="20">
        <v>3260955</v>
      </c>
      <c r="G33" s="20"/>
      <c r="H33" s="20"/>
      <c r="I33" s="20">
        <v>2755718</v>
      </c>
      <c r="J33" s="20">
        <v>2755718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>
        <v>132616</v>
      </c>
      <c r="V33" s="20">
        <v>132616</v>
      </c>
      <c r="W33" s="20">
        <v>2888334</v>
      </c>
      <c r="X33" s="20">
        <v>3260955</v>
      </c>
      <c r="Y33" s="20">
        <v>-372621</v>
      </c>
      <c r="Z33" s="21">
        <v>-11.43</v>
      </c>
      <c r="AA33" s="22">
        <v>3260955</v>
      </c>
    </row>
    <row r="34" spans="1:27" ht="12.75">
      <c r="A34" s="27" t="s">
        <v>58</v>
      </c>
      <c r="B34" s="28"/>
      <c r="C34" s="29">
        <f aca="true" t="shared" si="3" ref="C34:Y34">SUM(C29:C33)</f>
        <v>40224756</v>
      </c>
      <c r="D34" s="29">
        <f>SUM(D29:D33)</f>
        <v>0</v>
      </c>
      <c r="E34" s="30">
        <f t="shared" si="3"/>
        <v>17100538</v>
      </c>
      <c r="F34" s="31">
        <f t="shared" si="3"/>
        <v>344731186</v>
      </c>
      <c r="G34" s="31">
        <f t="shared" si="3"/>
        <v>3782715</v>
      </c>
      <c r="H34" s="31">
        <f t="shared" si="3"/>
        <v>12344661</v>
      </c>
      <c r="I34" s="31">
        <f t="shared" si="3"/>
        <v>27652646</v>
      </c>
      <c r="J34" s="31">
        <f t="shared" si="3"/>
        <v>43780022</v>
      </c>
      <c r="K34" s="31">
        <f t="shared" si="3"/>
        <v>-16825</v>
      </c>
      <c r="L34" s="31">
        <f t="shared" si="3"/>
        <v>16484037</v>
      </c>
      <c r="M34" s="31">
        <f t="shared" si="3"/>
        <v>-14058792</v>
      </c>
      <c r="N34" s="31">
        <f t="shared" si="3"/>
        <v>2408420</v>
      </c>
      <c r="O34" s="31">
        <f t="shared" si="3"/>
        <v>-2958933</v>
      </c>
      <c r="P34" s="31">
        <f t="shared" si="3"/>
        <v>-801640</v>
      </c>
      <c r="Q34" s="31">
        <f t="shared" si="3"/>
        <v>291888</v>
      </c>
      <c r="R34" s="31">
        <f t="shared" si="3"/>
        <v>-3468685</v>
      </c>
      <c r="S34" s="31">
        <f t="shared" si="3"/>
        <v>-713593</v>
      </c>
      <c r="T34" s="31">
        <f t="shared" si="3"/>
        <v>2059540</v>
      </c>
      <c r="U34" s="31">
        <f t="shared" si="3"/>
        <v>11106046</v>
      </c>
      <c r="V34" s="31">
        <f t="shared" si="3"/>
        <v>12451993</v>
      </c>
      <c r="W34" s="31">
        <f t="shared" si="3"/>
        <v>55171750</v>
      </c>
      <c r="X34" s="31">
        <f t="shared" si="3"/>
        <v>344731186</v>
      </c>
      <c r="Y34" s="31">
        <f t="shared" si="3"/>
        <v>-289559436</v>
      </c>
      <c r="Z34" s="32">
        <f>+IF(X34&lt;&gt;0,+(Y34/X34)*100,0)</f>
        <v>-83.99571833341471</v>
      </c>
      <c r="AA34" s="33">
        <f>SUM(AA29:AA33)</f>
        <v>344731186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59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60</v>
      </c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2.75">
      <c r="A38" s="23" t="s">
        <v>57</v>
      </c>
      <c r="B38" s="17"/>
      <c r="C38" s="18">
        <v>7237191</v>
      </c>
      <c r="D38" s="18"/>
      <c r="E38" s="19">
        <v>7868284</v>
      </c>
      <c r="F38" s="20">
        <v>7868284</v>
      </c>
      <c r="G38" s="20"/>
      <c r="H38" s="20"/>
      <c r="I38" s="20">
        <v>7237191</v>
      </c>
      <c r="J38" s="20">
        <v>7237191</v>
      </c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>
        <v>-1085740</v>
      </c>
      <c r="V38" s="20">
        <v>-1085740</v>
      </c>
      <c r="W38" s="20">
        <v>6151451</v>
      </c>
      <c r="X38" s="20">
        <v>7868284</v>
      </c>
      <c r="Y38" s="20">
        <v>-1716833</v>
      </c>
      <c r="Z38" s="21">
        <v>-21.82</v>
      </c>
      <c r="AA38" s="22">
        <v>7868284</v>
      </c>
    </row>
    <row r="39" spans="1:27" ht="12.75">
      <c r="A39" s="27" t="s">
        <v>61</v>
      </c>
      <c r="B39" s="35"/>
      <c r="C39" s="29">
        <f aca="true" t="shared" si="4" ref="C39:Y39">SUM(C37:C38)</f>
        <v>7237191</v>
      </c>
      <c r="D39" s="29">
        <f>SUM(D37:D38)</f>
        <v>0</v>
      </c>
      <c r="E39" s="36">
        <f t="shared" si="4"/>
        <v>7868284</v>
      </c>
      <c r="F39" s="37">
        <f t="shared" si="4"/>
        <v>7868284</v>
      </c>
      <c r="G39" s="37">
        <f t="shared" si="4"/>
        <v>0</v>
      </c>
      <c r="H39" s="37">
        <f t="shared" si="4"/>
        <v>0</v>
      </c>
      <c r="I39" s="37">
        <f t="shared" si="4"/>
        <v>7237191</v>
      </c>
      <c r="J39" s="37">
        <f t="shared" si="4"/>
        <v>7237191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-1085740</v>
      </c>
      <c r="V39" s="37">
        <f t="shared" si="4"/>
        <v>-1085740</v>
      </c>
      <c r="W39" s="37">
        <f t="shared" si="4"/>
        <v>6151451</v>
      </c>
      <c r="X39" s="37">
        <f t="shared" si="4"/>
        <v>7868284</v>
      </c>
      <c r="Y39" s="37">
        <f t="shared" si="4"/>
        <v>-1716833</v>
      </c>
      <c r="Z39" s="38">
        <f>+IF(X39&lt;&gt;0,+(Y39/X39)*100,0)</f>
        <v>-21.81966233043952</v>
      </c>
      <c r="AA39" s="39">
        <f>SUM(AA37:AA38)</f>
        <v>7868284</v>
      </c>
    </row>
    <row r="40" spans="1:27" ht="12.75">
      <c r="A40" s="27" t="s">
        <v>62</v>
      </c>
      <c r="B40" s="28"/>
      <c r="C40" s="29">
        <f aca="true" t="shared" si="5" ref="C40:Y40">+C34+C39</f>
        <v>47461947</v>
      </c>
      <c r="D40" s="29">
        <f>+D34+D39</f>
        <v>0</v>
      </c>
      <c r="E40" s="30">
        <f t="shared" si="5"/>
        <v>24968822</v>
      </c>
      <c r="F40" s="31">
        <f t="shared" si="5"/>
        <v>352599470</v>
      </c>
      <c r="G40" s="31">
        <f t="shared" si="5"/>
        <v>3782715</v>
      </c>
      <c r="H40" s="31">
        <f t="shared" si="5"/>
        <v>12344661</v>
      </c>
      <c r="I40" s="31">
        <f t="shared" si="5"/>
        <v>34889837</v>
      </c>
      <c r="J40" s="31">
        <f t="shared" si="5"/>
        <v>51017213</v>
      </c>
      <c r="K40" s="31">
        <f t="shared" si="5"/>
        <v>-16825</v>
      </c>
      <c r="L40" s="31">
        <f t="shared" si="5"/>
        <v>16484037</v>
      </c>
      <c r="M40" s="31">
        <f t="shared" si="5"/>
        <v>-14058792</v>
      </c>
      <c r="N40" s="31">
        <f t="shared" si="5"/>
        <v>2408420</v>
      </c>
      <c r="O40" s="31">
        <f t="shared" si="5"/>
        <v>-2958933</v>
      </c>
      <c r="P40" s="31">
        <f t="shared" si="5"/>
        <v>-801640</v>
      </c>
      <c r="Q40" s="31">
        <f t="shared" si="5"/>
        <v>291888</v>
      </c>
      <c r="R40" s="31">
        <f t="shared" si="5"/>
        <v>-3468685</v>
      </c>
      <c r="S40" s="31">
        <f t="shared" si="5"/>
        <v>-713593</v>
      </c>
      <c r="T40" s="31">
        <f t="shared" si="5"/>
        <v>2059540</v>
      </c>
      <c r="U40" s="31">
        <f t="shared" si="5"/>
        <v>10020306</v>
      </c>
      <c r="V40" s="31">
        <f t="shared" si="5"/>
        <v>11366253</v>
      </c>
      <c r="W40" s="31">
        <f t="shared" si="5"/>
        <v>61323201</v>
      </c>
      <c r="X40" s="31">
        <f t="shared" si="5"/>
        <v>352599470</v>
      </c>
      <c r="Y40" s="31">
        <f t="shared" si="5"/>
        <v>-291276269</v>
      </c>
      <c r="Z40" s="32">
        <f>+IF(X40&lt;&gt;0,+(Y40/X40)*100,0)</f>
        <v>-82.6082549131455</v>
      </c>
      <c r="AA40" s="33">
        <f>+AA34+AA39</f>
        <v>352599470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378551620</v>
      </c>
      <c r="D42" s="43">
        <f>+D25-D40</f>
        <v>0</v>
      </c>
      <c r="E42" s="44">
        <f t="shared" si="6"/>
        <v>443167551</v>
      </c>
      <c r="F42" s="45">
        <f t="shared" si="6"/>
        <v>119087850</v>
      </c>
      <c r="G42" s="45">
        <f t="shared" si="6"/>
        <v>36631725</v>
      </c>
      <c r="H42" s="45">
        <f t="shared" si="6"/>
        <v>-5688899</v>
      </c>
      <c r="I42" s="45">
        <f t="shared" si="6"/>
        <v>409294486</v>
      </c>
      <c r="J42" s="45">
        <f t="shared" si="6"/>
        <v>440237312</v>
      </c>
      <c r="K42" s="45">
        <f t="shared" si="6"/>
        <v>-4021097</v>
      </c>
      <c r="L42" s="45">
        <f t="shared" si="6"/>
        <v>-11575363</v>
      </c>
      <c r="M42" s="45">
        <f t="shared" si="6"/>
        <v>29169711</v>
      </c>
      <c r="N42" s="45">
        <f t="shared" si="6"/>
        <v>13573251</v>
      </c>
      <c r="O42" s="45">
        <f t="shared" si="6"/>
        <v>-3758675</v>
      </c>
      <c r="P42" s="45">
        <f t="shared" si="6"/>
        <v>-8934153</v>
      </c>
      <c r="Q42" s="45">
        <f t="shared" si="6"/>
        <v>9707415</v>
      </c>
      <c r="R42" s="45">
        <f t="shared" si="6"/>
        <v>-2985413</v>
      </c>
      <c r="S42" s="45">
        <f t="shared" si="6"/>
        <v>-1455861</v>
      </c>
      <c r="T42" s="45">
        <f t="shared" si="6"/>
        <v>-6453643</v>
      </c>
      <c r="U42" s="45">
        <f t="shared" si="6"/>
        <v>-7758372</v>
      </c>
      <c r="V42" s="45">
        <f t="shared" si="6"/>
        <v>-15667876</v>
      </c>
      <c r="W42" s="45">
        <f t="shared" si="6"/>
        <v>435157274</v>
      </c>
      <c r="X42" s="45">
        <f t="shared" si="6"/>
        <v>119087850</v>
      </c>
      <c r="Y42" s="45">
        <f t="shared" si="6"/>
        <v>316069424</v>
      </c>
      <c r="Z42" s="46">
        <f>+IF(X42&lt;&gt;0,+(Y42/X42)*100,0)</f>
        <v>265.4086239696157</v>
      </c>
      <c r="AA42" s="47">
        <f>+AA25-AA40</f>
        <v>119087850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379275396</v>
      </c>
      <c r="D45" s="18"/>
      <c r="E45" s="19">
        <v>406859545</v>
      </c>
      <c r="F45" s="20">
        <v>413314357</v>
      </c>
      <c r="G45" s="20"/>
      <c r="H45" s="20"/>
      <c r="I45" s="20">
        <v>378751777</v>
      </c>
      <c r="J45" s="20">
        <v>378751777</v>
      </c>
      <c r="K45" s="20"/>
      <c r="L45" s="20"/>
      <c r="M45" s="20"/>
      <c r="N45" s="20"/>
      <c r="O45" s="20"/>
      <c r="P45" s="20">
        <v>-1</v>
      </c>
      <c r="Q45" s="20">
        <v>7</v>
      </c>
      <c r="R45" s="20">
        <v>6</v>
      </c>
      <c r="S45" s="20">
        <v>2</v>
      </c>
      <c r="T45" s="20"/>
      <c r="U45" s="20">
        <v>11</v>
      </c>
      <c r="V45" s="20">
        <v>13</v>
      </c>
      <c r="W45" s="20">
        <v>378751796</v>
      </c>
      <c r="X45" s="20">
        <v>413314357</v>
      </c>
      <c r="Y45" s="20">
        <v>-34562561</v>
      </c>
      <c r="Z45" s="48">
        <v>-8.36</v>
      </c>
      <c r="AA45" s="22">
        <v>413314357</v>
      </c>
    </row>
    <row r="46" spans="1:27" ht="12.75">
      <c r="A46" s="23" t="s">
        <v>67</v>
      </c>
      <c r="B46" s="17"/>
      <c r="C46" s="18"/>
      <c r="D46" s="18"/>
      <c r="E46" s="19"/>
      <c r="F46" s="20">
        <v>-333498267</v>
      </c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>
        <v>-333498267</v>
      </c>
      <c r="Y46" s="20">
        <v>333498267</v>
      </c>
      <c r="Z46" s="48">
        <v>-100</v>
      </c>
      <c r="AA46" s="22">
        <v>-333498267</v>
      </c>
    </row>
    <row r="47" spans="1:27" ht="12.75">
      <c r="A47" s="23"/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68</v>
      </c>
      <c r="B48" s="50" t="s">
        <v>64</v>
      </c>
      <c r="C48" s="51">
        <f aca="true" t="shared" si="7" ref="C48:Y48">SUM(C45:C47)</f>
        <v>379275396</v>
      </c>
      <c r="D48" s="51">
        <f>SUM(D45:D47)</f>
        <v>0</v>
      </c>
      <c r="E48" s="52">
        <f t="shared" si="7"/>
        <v>406859545</v>
      </c>
      <c r="F48" s="53">
        <f t="shared" si="7"/>
        <v>79816090</v>
      </c>
      <c r="G48" s="53">
        <f t="shared" si="7"/>
        <v>0</v>
      </c>
      <c r="H48" s="53">
        <f t="shared" si="7"/>
        <v>0</v>
      </c>
      <c r="I48" s="53">
        <f t="shared" si="7"/>
        <v>378751777</v>
      </c>
      <c r="J48" s="53">
        <f t="shared" si="7"/>
        <v>378751777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-1</v>
      </c>
      <c r="Q48" s="53">
        <f t="shared" si="7"/>
        <v>7</v>
      </c>
      <c r="R48" s="53">
        <f t="shared" si="7"/>
        <v>6</v>
      </c>
      <c r="S48" s="53">
        <f t="shared" si="7"/>
        <v>2</v>
      </c>
      <c r="T48" s="53">
        <f t="shared" si="7"/>
        <v>0</v>
      </c>
      <c r="U48" s="53">
        <f t="shared" si="7"/>
        <v>11</v>
      </c>
      <c r="V48" s="53">
        <f t="shared" si="7"/>
        <v>13</v>
      </c>
      <c r="W48" s="53">
        <f t="shared" si="7"/>
        <v>378751796</v>
      </c>
      <c r="X48" s="53">
        <f t="shared" si="7"/>
        <v>79816090</v>
      </c>
      <c r="Y48" s="53">
        <f t="shared" si="7"/>
        <v>298935706</v>
      </c>
      <c r="Z48" s="54">
        <f>+IF(X48&lt;&gt;0,+(Y48/X48)*100,0)</f>
        <v>374.53063160573265</v>
      </c>
      <c r="AA48" s="55">
        <f>SUM(AA45:AA47)</f>
        <v>79816090</v>
      </c>
    </row>
    <row r="49" spans="1:27" ht="12.75">
      <c r="A49" s="56" t="s">
        <v>123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124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125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7" t="s">
        <v>110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126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5164171</v>
      </c>
      <c r="D6" s="18"/>
      <c r="E6" s="19">
        <v>10922858</v>
      </c>
      <c r="F6" s="20">
        <v>-186728142</v>
      </c>
      <c r="G6" s="20">
        <v>34995634</v>
      </c>
      <c r="H6" s="20">
        <v>-24590452</v>
      </c>
      <c r="I6" s="20">
        <v>6384444</v>
      </c>
      <c r="J6" s="20">
        <v>16789626</v>
      </c>
      <c r="K6" s="20">
        <v>-4649988</v>
      </c>
      <c r="L6" s="20">
        <v>15533680</v>
      </c>
      <c r="M6" s="20">
        <v>59861021</v>
      </c>
      <c r="N6" s="20">
        <v>70744713</v>
      </c>
      <c r="O6" s="20">
        <v>-12790348</v>
      </c>
      <c r="P6" s="20">
        <v>1848783</v>
      </c>
      <c r="Q6" s="20">
        <v>-2871420</v>
      </c>
      <c r="R6" s="20">
        <v>-13812985</v>
      </c>
      <c r="S6" s="20">
        <v>-6760784</v>
      </c>
      <c r="T6" s="20">
        <v>-8185974</v>
      </c>
      <c r="U6" s="20">
        <v>-8336375</v>
      </c>
      <c r="V6" s="20">
        <v>-23283133</v>
      </c>
      <c r="W6" s="20">
        <v>50438221</v>
      </c>
      <c r="X6" s="20">
        <v>-186728142</v>
      </c>
      <c r="Y6" s="20">
        <v>237166363</v>
      </c>
      <c r="Z6" s="21">
        <v>-127.01</v>
      </c>
      <c r="AA6" s="22">
        <v>-186728142</v>
      </c>
    </row>
    <row r="7" spans="1:27" ht="12.75">
      <c r="A7" s="23" t="s">
        <v>34</v>
      </c>
      <c r="B7" s="17"/>
      <c r="C7" s="18">
        <v>103738</v>
      </c>
      <c r="D7" s="18"/>
      <c r="E7" s="19">
        <v>10688000</v>
      </c>
      <c r="F7" s="20">
        <v>208339000</v>
      </c>
      <c r="G7" s="20">
        <v>10275000</v>
      </c>
      <c r="H7" s="20">
        <v>76762</v>
      </c>
      <c r="I7" s="20">
        <v>-10334800</v>
      </c>
      <c r="J7" s="20">
        <v>16962</v>
      </c>
      <c r="K7" s="20">
        <v>-10137055</v>
      </c>
      <c r="L7" s="20"/>
      <c r="M7" s="20">
        <v>53673</v>
      </c>
      <c r="N7" s="20">
        <v>-10083382</v>
      </c>
      <c r="O7" s="20">
        <v>62425</v>
      </c>
      <c r="P7" s="20">
        <v>58397</v>
      </c>
      <c r="Q7" s="20">
        <v>25000000</v>
      </c>
      <c r="R7" s="20">
        <v>25120822</v>
      </c>
      <c r="S7" s="20"/>
      <c r="T7" s="20"/>
      <c r="U7" s="20"/>
      <c r="V7" s="20"/>
      <c r="W7" s="20">
        <v>15054402</v>
      </c>
      <c r="X7" s="20">
        <v>208339000</v>
      </c>
      <c r="Y7" s="20">
        <v>-193284598</v>
      </c>
      <c r="Z7" s="21">
        <v>-92.77</v>
      </c>
      <c r="AA7" s="22">
        <v>208339000</v>
      </c>
    </row>
    <row r="8" spans="1:27" ht="12.75">
      <c r="A8" s="23" t="s">
        <v>35</v>
      </c>
      <c r="B8" s="17"/>
      <c r="C8" s="18">
        <v>15508151</v>
      </c>
      <c r="D8" s="18"/>
      <c r="E8" s="19">
        <v>16433145</v>
      </c>
      <c r="F8" s="20">
        <v>16433145</v>
      </c>
      <c r="G8" s="20">
        <v>1812212</v>
      </c>
      <c r="H8" s="20">
        <v>2580279</v>
      </c>
      <c r="I8" s="20">
        <v>-252586</v>
      </c>
      <c r="J8" s="20">
        <v>4139905</v>
      </c>
      <c r="K8" s="20">
        <v>720370</v>
      </c>
      <c r="L8" s="20">
        <v>-4927440</v>
      </c>
      <c r="M8" s="20">
        <v>-10798309</v>
      </c>
      <c r="N8" s="20">
        <v>-15005379</v>
      </c>
      <c r="O8" s="20">
        <v>4622247</v>
      </c>
      <c r="P8" s="20">
        <v>-6396001</v>
      </c>
      <c r="Q8" s="20">
        <v>-199575</v>
      </c>
      <c r="R8" s="20">
        <v>-1973329</v>
      </c>
      <c r="S8" s="20">
        <v>-4591727</v>
      </c>
      <c r="T8" s="20">
        <v>2728249</v>
      </c>
      <c r="U8" s="20">
        <v>5371998</v>
      </c>
      <c r="V8" s="20">
        <v>3508520</v>
      </c>
      <c r="W8" s="20">
        <v>-9330283</v>
      </c>
      <c r="X8" s="20">
        <v>16433145</v>
      </c>
      <c r="Y8" s="20">
        <v>-25763428</v>
      </c>
      <c r="Z8" s="21">
        <v>-156.78</v>
      </c>
      <c r="AA8" s="22">
        <v>16433145</v>
      </c>
    </row>
    <row r="9" spans="1:27" ht="12.75">
      <c r="A9" s="23" t="s">
        <v>36</v>
      </c>
      <c r="B9" s="17"/>
      <c r="C9" s="18">
        <v>3629198</v>
      </c>
      <c r="D9" s="18"/>
      <c r="E9" s="19"/>
      <c r="F9" s="20"/>
      <c r="G9" s="20">
        <v>2450</v>
      </c>
      <c r="H9" s="20">
        <v>57336</v>
      </c>
      <c r="I9" s="20">
        <v>117815</v>
      </c>
      <c r="J9" s="20">
        <v>177601</v>
      </c>
      <c r="K9" s="20">
        <v>8977</v>
      </c>
      <c r="L9" s="20">
        <v>85421</v>
      </c>
      <c r="M9" s="20">
        <v>164054</v>
      </c>
      <c r="N9" s="20">
        <v>258452</v>
      </c>
      <c r="O9" s="20">
        <v>955530</v>
      </c>
      <c r="P9" s="20">
        <v>82958</v>
      </c>
      <c r="Q9" s="20">
        <v>466969</v>
      </c>
      <c r="R9" s="20">
        <v>1505457</v>
      </c>
      <c r="S9" s="20">
        <v>430687</v>
      </c>
      <c r="T9" s="20">
        <v>386190</v>
      </c>
      <c r="U9" s="20">
        <v>749273</v>
      </c>
      <c r="V9" s="20">
        <v>1566150</v>
      </c>
      <c r="W9" s="20">
        <v>3507660</v>
      </c>
      <c r="X9" s="20"/>
      <c r="Y9" s="20">
        <v>3507660</v>
      </c>
      <c r="Z9" s="21"/>
      <c r="AA9" s="22"/>
    </row>
    <row r="10" spans="1:27" ht="12.75">
      <c r="A10" s="23" t="s">
        <v>37</v>
      </c>
      <c r="B10" s="17"/>
      <c r="C10" s="18">
        <v>-1561287</v>
      </c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2.75">
      <c r="A11" s="23" t="s">
        <v>38</v>
      </c>
      <c r="B11" s="17"/>
      <c r="C11" s="18"/>
      <c r="D11" s="18"/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1"/>
      <c r="AA11" s="22"/>
    </row>
    <row r="12" spans="1:27" ht="12.75">
      <c r="A12" s="27" t="s">
        <v>39</v>
      </c>
      <c r="B12" s="28"/>
      <c r="C12" s="29">
        <f aca="true" t="shared" si="0" ref="C12:Y12">SUM(C6:C11)</f>
        <v>22843971</v>
      </c>
      <c r="D12" s="29">
        <f>SUM(D6:D11)</f>
        <v>0</v>
      </c>
      <c r="E12" s="30">
        <f t="shared" si="0"/>
        <v>38044003</v>
      </c>
      <c r="F12" s="31">
        <f t="shared" si="0"/>
        <v>38044003</v>
      </c>
      <c r="G12" s="31">
        <f t="shared" si="0"/>
        <v>47085296</v>
      </c>
      <c r="H12" s="31">
        <f t="shared" si="0"/>
        <v>-21876075</v>
      </c>
      <c r="I12" s="31">
        <f t="shared" si="0"/>
        <v>-4085127</v>
      </c>
      <c r="J12" s="31">
        <f t="shared" si="0"/>
        <v>21124094</v>
      </c>
      <c r="K12" s="31">
        <f t="shared" si="0"/>
        <v>-14057696</v>
      </c>
      <c r="L12" s="31">
        <f t="shared" si="0"/>
        <v>10691661</v>
      </c>
      <c r="M12" s="31">
        <f t="shared" si="0"/>
        <v>49280439</v>
      </c>
      <c r="N12" s="31">
        <f t="shared" si="0"/>
        <v>45914404</v>
      </c>
      <c r="O12" s="31">
        <f t="shared" si="0"/>
        <v>-7150146</v>
      </c>
      <c r="P12" s="31">
        <f t="shared" si="0"/>
        <v>-4405863</v>
      </c>
      <c r="Q12" s="31">
        <f t="shared" si="0"/>
        <v>22395974</v>
      </c>
      <c r="R12" s="31">
        <f t="shared" si="0"/>
        <v>10839965</v>
      </c>
      <c r="S12" s="31">
        <f t="shared" si="0"/>
        <v>-10921824</v>
      </c>
      <c r="T12" s="31">
        <f t="shared" si="0"/>
        <v>-5071535</v>
      </c>
      <c r="U12" s="31">
        <f t="shared" si="0"/>
        <v>-2215104</v>
      </c>
      <c r="V12" s="31">
        <f t="shared" si="0"/>
        <v>-18208463</v>
      </c>
      <c r="W12" s="31">
        <f t="shared" si="0"/>
        <v>59670000</v>
      </c>
      <c r="X12" s="31">
        <f t="shared" si="0"/>
        <v>38044003</v>
      </c>
      <c r="Y12" s="31">
        <f t="shared" si="0"/>
        <v>21625997</v>
      </c>
      <c r="Z12" s="32">
        <f>+IF(X12&lt;&gt;0,+(Y12/X12)*100,0)</f>
        <v>56.8446937615897</v>
      </c>
      <c r="AA12" s="33">
        <f>SUM(AA6:AA11)</f>
        <v>38044003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2.7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2.75">
      <c r="A17" s="23" t="s">
        <v>43</v>
      </c>
      <c r="B17" s="17"/>
      <c r="C17" s="18">
        <v>4738039</v>
      </c>
      <c r="D17" s="18"/>
      <c r="E17" s="19">
        <v>4506511</v>
      </c>
      <c r="F17" s="20">
        <v>4506511</v>
      </c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>
        <v>-192908</v>
      </c>
      <c r="T17" s="20">
        <v>-19291</v>
      </c>
      <c r="U17" s="20"/>
      <c r="V17" s="20">
        <v>-212199</v>
      </c>
      <c r="W17" s="20">
        <v>-212199</v>
      </c>
      <c r="X17" s="20">
        <v>4506511</v>
      </c>
      <c r="Y17" s="20">
        <v>-4718710</v>
      </c>
      <c r="Z17" s="21">
        <v>-104.71</v>
      </c>
      <c r="AA17" s="22">
        <v>4506511</v>
      </c>
    </row>
    <row r="18" spans="1:27" ht="12.7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>
        <v>315460928</v>
      </c>
      <c r="D19" s="18"/>
      <c r="E19" s="19">
        <v>429381698</v>
      </c>
      <c r="F19" s="20">
        <v>425781698</v>
      </c>
      <c r="G19" s="20">
        <v>18000</v>
      </c>
      <c r="H19" s="20">
        <v>28400</v>
      </c>
      <c r="I19" s="20"/>
      <c r="J19" s="20">
        <v>46400</v>
      </c>
      <c r="K19" s="20">
        <v>27667</v>
      </c>
      <c r="L19" s="20">
        <v>-5074000</v>
      </c>
      <c r="M19" s="20">
        <v>866375</v>
      </c>
      <c r="N19" s="20">
        <v>-4179958</v>
      </c>
      <c r="O19" s="20">
        <v>692752</v>
      </c>
      <c r="P19" s="20">
        <v>148855</v>
      </c>
      <c r="Q19" s="20">
        <v>1714006</v>
      </c>
      <c r="R19" s="20">
        <v>2555613</v>
      </c>
      <c r="S19" s="20">
        <v>-15354054</v>
      </c>
      <c r="T19" s="20">
        <v>-1435044</v>
      </c>
      <c r="U19" s="20">
        <v>3062273</v>
      </c>
      <c r="V19" s="20">
        <v>-13726825</v>
      </c>
      <c r="W19" s="20">
        <v>-15304770</v>
      </c>
      <c r="X19" s="20">
        <v>425781698</v>
      </c>
      <c r="Y19" s="20">
        <v>-441086468</v>
      </c>
      <c r="Z19" s="21">
        <v>-103.59</v>
      </c>
      <c r="AA19" s="22">
        <v>425781698</v>
      </c>
    </row>
    <row r="20" spans="1:27" ht="12.75">
      <c r="A20" s="23"/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46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2.75">
      <c r="A22" s="23" t="s">
        <v>47</v>
      </c>
      <c r="B22" s="17"/>
      <c r="C22" s="18">
        <v>467108</v>
      </c>
      <c r="D22" s="18"/>
      <c r="E22" s="19">
        <v>1370000</v>
      </c>
      <c r="F22" s="20">
        <v>1570000</v>
      </c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>
        <v>-26601</v>
      </c>
      <c r="T22" s="20">
        <v>-19640</v>
      </c>
      <c r="U22" s="20"/>
      <c r="V22" s="20">
        <v>-46241</v>
      </c>
      <c r="W22" s="20">
        <v>-46241</v>
      </c>
      <c r="X22" s="20">
        <v>1570000</v>
      </c>
      <c r="Y22" s="20">
        <v>-1616241</v>
      </c>
      <c r="Z22" s="21">
        <v>-102.95</v>
      </c>
      <c r="AA22" s="22">
        <v>1570000</v>
      </c>
    </row>
    <row r="23" spans="1:27" ht="12.75">
      <c r="A23" s="23" t="s">
        <v>48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2.75">
      <c r="A24" s="27" t="s">
        <v>49</v>
      </c>
      <c r="B24" s="35"/>
      <c r="C24" s="29">
        <f aca="true" t="shared" si="1" ref="C24:Y24">SUM(C15:C23)</f>
        <v>320666075</v>
      </c>
      <c r="D24" s="29">
        <f>SUM(D15:D23)</f>
        <v>0</v>
      </c>
      <c r="E24" s="36">
        <f t="shared" si="1"/>
        <v>435258209</v>
      </c>
      <c r="F24" s="37">
        <f t="shared" si="1"/>
        <v>431858209</v>
      </c>
      <c r="G24" s="37">
        <f t="shared" si="1"/>
        <v>18000</v>
      </c>
      <c r="H24" s="37">
        <f t="shared" si="1"/>
        <v>28400</v>
      </c>
      <c r="I24" s="37">
        <f t="shared" si="1"/>
        <v>0</v>
      </c>
      <c r="J24" s="37">
        <f t="shared" si="1"/>
        <v>46400</v>
      </c>
      <c r="K24" s="37">
        <f t="shared" si="1"/>
        <v>27667</v>
      </c>
      <c r="L24" s="37">
        <f t="shared" si="1"/>
        <v>-5074000</v>
      </c>
      <c r="M24" s="37">
        <f t="shared" si="1"/>
        <v>866375</v>
      </c>
      <c r="N24" s="37">
        <f t="shared" si="1"/>
        <v>-4179958</v>
      </c>
      <c r="O24" s="37">
        <f t="shared" si="1"/>
        <v>692752</v>
      </c>
      <c r="P24" s="37">
        <f t="shared" si="1"/>
        <v>148855</v>
      </c>
      <c r="Q24" s="37">
        <f t="shared" si="1"/>
        <v>1714006</v>
      </c>
      <c r="R24" s="37">
        <f t="shared" si="1"/>
        <v>2555613</v>
      </c>
      <c r="S24" s="37">
        <f t="shared" si="1"/>
        <v>-15573563</v>
      </c>
      <c r="T24" s="37">
        <f t="shared" si="1"/>
        <v>-1473975</v>
      </c>
      <c r="U24" s="37">
        <f t="shared" si="1"/>
        <v>3062273</v>
      </c>
      <c r="V24" s="37">
        <f t="shared" si="1"/>
        <v>-13985265</v>
      </c>
      <c r="W24" s="37">
        <f t="shared" si="1"/>
        <v>-15563210</v>
      </c>
      <c r="X24" s="37">
        <f t="shared" si="1"/>
        <v>431858209</v>
      </c>
      <c r="Y24" s="37">
        <f t="shared" si="1"/>
        <v>-447421419</v>
      </c>
      <c r="Z24" s="38">
        <f>+IF(X24&lt;&gt;0,+(Y24/X24)*100,0)</f>
        <v>-103.60377773900322</v>
      </c>
      <c r="AA24" s="39">
        <f>SUM(AA15:AA23)</f>
        <v>431858209</v>
      </c>
    </row>
    <row r="25" spans="1:27" ht="12.75">
      <c r="A25" s="27" t="s">
        <v>50</v>
      </c>
      <c r="B25" s="28"/>
      <c r="C25" s="29">
        <f aca="true" t="shared" si="2" ref="C25:Y25">+C12+C24</f>
        <v>343510046</v>
      </c>
      <c r="D25" s="29">
        <f>+D12+D24</f>
        <v>0</v>
      </c>
      <c r="E25" s="30">
        <f t="shared" si="2"/>
        <v>473302212</v>
      </c>
      <c r="F25" s="31">
        <f t="shared" si="2"/>
        <v>469902212</v>
      </c>
      <c r="G25" s="31">
        <f t="shared" si="2"/>
        <v>47103296</v>
      </c>
      <c r="H25" s="31">
        <f t="shared" si="2"/>
        <v>-21847675</v>
      </c>
      <c r="I25" s="31">
        <f t="shared" si="2"/>
        <v>-4085127</v>
      </c>
      <c r="J25" s="31">
        <f t="shared" si="2"/>
        <v>21170494</v>
      </c>
      <c r="K25" s="31">
        <f t="shared" si="2"/>
        <v>-14030029</v>
      </c>
      <c r="L25" s="31">
        <f t="shared" si="2"/>
        <v>5617661</v>
      </c>
      <c r="M25" s="31">
        <f t="shared" si="2"/>
        <v>50146814</v>
      </c>
      <c r="N25" s="31">
        <f t="shared" si="2"/>
        <v>41734446</v>
      </c>
      <c r="O25" s="31">
        <f t="shared" si="2"/>
        <v>-6457394</v>
      </c>
      <c r="P25" s="31">
        <f t="shared" si="2"/>
        <v>-4257008</v>
      </c>
      <c r="Q25" s="31">
        <f t="shared" si="2"/>
        <v>24109980</v>
      </c>
      <c r="R25" s="31">
        <f t="shared" si="2"/>
        <v>13395578</v>
      </c>
      <c r="S25" s="31">
        <f t="shared" si="2"/>
        <v>-26495387</v>
      </c>
      <c r="T25" s="31">
        <f t="shared" si="2"/>
        <v>-6545510</v>
      </c>
      <c r="U25" s="31">
        <f t="shared" si="2"/>
        <v>847169</v>
      </c>
      <c r="V25" s="31">
        <f t="shared" si="2"/>
        <v>-32193728</v>
      </c>
      <c r="W25" s="31">
        <f t="shared" si="2"/>
        <v>44106790</v>
      </c>
      <c r="X25" s="31">
        <f t="shared" si="2"/>
        <v>469902212</v>
      </c>
      <c r="Y25" s="31">
        <f t="shared" si="2"/>
        <v>-425795422</v>
      </c>
      <c r="Z25" s="32">
        <f>+IF(X25&lt;&gt;0,+(Y25/X25)*100,0)</f>
        <v>-90.61362367027972</v>
      </c>
      <c r="AA25" s="33">
        <f>+AA12+AA24</f>
        <v>469902212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51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52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53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54</v>
      </c>
      <c r="B30" s="17"/>
      <c r="C30" s="18"/>
      <c r="D30" s="18"/>
      <c r="E30" s="19"/>
      <c r="F30" s="20"/>
      <c r="G30" s="20"/>
      <c r="H30" s="20">
        <v>2435000</v>
      </c>
      <c r="I30" s="20"/>
      <c r="J30" s="20">
        <v>2435000</v>
      </c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>
        <v>2435000</v>
      </c>
      <c r="X30" s="20"/>
      <c r="Y30" s="20">
        <v>2435000</v>
      </c>
      <c r="Z30" s="21"/>
      <c r="AA30" s="22"/>
    </row>
    <row r="31" spans="1:27" ht="12.75">
      <c r="A31" s="23" t="s">
        <v>55</v>
      </c>
      <c r="B31" s="17"/>
      <c r="C31" s="18">
        <v>132404</v>
      </c>
      <c r="D31" s="18"/>
      <c r="E31" s="19"/>
      <c r="F31" s="20"/>
      <c r="G31" s="20">
        <v>-2675</v>
      </c>
      <c r="H31" s="20">
        <v>1367</v>
      </c>
      <c r="I31" s="20">
        <v>3972</v>
      </c>
      <c r="J31" s="20">
        <v>2664</v>
      </c>
      <c r="K31" s="20">
        <v>-2472</v>
      </c>
      <c r="L31" s="20">
        <v>4965</v>
      </c>
      <c r="M31" s="20">
        <v>3647</v>
      </c>
      <c r="N31" s="20">
        <v>6140</v>
      </c>
      <c r="O31" s="20">
        <v>-4101</v>
      </c>
      <c r="P31" s="20">
        <v>2590</v>
      </c>
      <c r="Q31" s="20">
        <v>-3109</v>
      </c>
      <c r="R31" s="20">
        <v>-4620</v>
      </c>
      <c r="S31" s="20"/>
      <c r="T31" s="20">
        <v>-3972</v>
      </c>
      <c r="U31" s="20"/>
      <c r="V31" s="20">
        <v>-3972</v>
      </c>
      <c r="W31" s="20">
        <v>212</v>
      </c>
      <c r="X31" s="20"/>
      <c r="Y31" s="20">
        <v>212</v>
      </c>
      <c r="Z31" s="21"/>
      <c r="AA31" s="22"/>
    </row>
    <row r="32" spans="1:27" ht="12.75">
      <c r="A32" s="23" t="s">
        <v>56</v>
      </c>
      <c r="B32" s="17"/>
      <c r="C32" s="18">
        <v>33314734</v>
      </c>
      <c r="D32" s="18"/>
      <c r="E32" s="19">
        <v>18800000</v>
      </c>
      <c r="F32" s="20">
        <v>371382056</v>
      </c>
      <c r="G32" s="20">
        <v>227917</v>
      </c>
      <c r="H32" s="20">
        <v>-21263028</v>
      </c>
      <c r="I32" s="20">
        <v>-1113334</v>
      </c>
      <c r="J32" s="20">
        <v>-22148445</v>
      </c>
      <c r="K32" s="20">
        <v>-11831862</v>
      </c>
      <c r="L32" s="20">
        <v>1674921</v>
      </c>
      <c r="M32" s="20">
        <v>12808422</v>
      </c>
      <c r="N32" s="20">
        <v>2651481</v>
      </c>
      <c r="O32" s="20">
        <v>2716110</v>
      </c>
      <c r="P32" s="20">
        <v>-3542549</v>
      </c>
      <c r="Q32" s="20">
        <v>-2147741</v>
      </c>
      <c r="R32" s="20">
        <v>-2974180</v>
      </c>
      <c r="S32" s="20">
        <v>-2072225</v>
      </c>
      <c r="T32" s="20">
        <v>-961545</v>
      </c>
      <c r="U32" s="20">
        <v>7253468</v>
      </c>
      <c r="V32" s="20">
        <v>4219698</v>
      </c>
      <c r="W32" s="20">
        <v>-18251446</v>
      </c>
      <c r="X32" s="20">
        <v>371382056</v>
      </c>
      <c r="Y32" s="20">
        <v>-389633502</v>
      </c>
      <c r="Z32" s="21">
        <v>-104.91</v>
      </c>
      <c r="AA32" s="22">
        <v>371382056</v>
      </c>
    </row>
    <row r="33" spans="1:27" ht="12.75">
      <c r="A33" s="23" t="s">
        <v>57</v>
      </c>
      <c r="B33" s="17"/>
      <c r="C33" s="18">
        <v>7003788</v>
      </c>
      <c r="D33" s="18"/>
      <c r="E33" s="19">
        <v>70000</v>
      </c>
      <c r="F33" s="20">
        <v>70000</v>
      </c>
      <c r="G33" s="20">
        <v>10275000</v>
      </c>
      <c r="H33" s="20"/>
      <c r="I33" s="20"/>
      <c r="J33" s="20">
        <v>10275000</v>
      </c>
      <c r="K33" s="20"/>
      <c r="L33" s="20"/>
      <c r="M33" s="20">
        <v>6850000</v>
      </c>
      <c r="N33" s="20">
        <v>6850000</v>
      </c>
      <c r="O33" s="20"/>
      <c r="P33" s="20"/>
      <c r="Q33" s="20">
        <v>5709000</v>
      </c>
      <c r="R33" s="20">
        <v>5709000</v>
      </c>
      <c r="S33" s="20"/>
      <c r="T33" s="20"/>
      <c r="U33" s="20"/>
      <c r="V33" s="20"/>
      <c r="W33" s="20">
        <v>22834000</v>
      </c>
      <c r="X33" s="20">
        <v>70000</v>
      </c>
      <c r="Y33" s="20">
        <v>22764000</v>
      </c>
      <c r="Z33" s="21">
        <v>32520</v>
      </c>
      <c r="AA33" s="22">
        <v>70000</v>
      </c>
    </row>
    <row r="34" spans="1:27" ht="12.75">
      <c r="A34" s="27" t="s">
        <v>58</v>
      </c>
      <c r="B34" s="28"/>
      <c r="C34" s="29">
        <f aca="true" t="shared" si="3" ref="C34:Y34">SUM(C29:C33)</f>
        <v>40450926</v>
      </c>
      <c r="D34" s="29">
        <f>SUM(D29:D33)</f>
        <v>0</v>
      </c>
      <c r="E34" s="30">
        <f t="shared" si="3"/>
        <v>18870000</v>
      </c>
      <c r="F34" s="31">
        <f t="shared" si="3"/>
        <v>371452056</v>
      </c>
      <c r="G34" s="31">
        <f t="shared" si="3"/>
        <v>10500242</v>
      </c>
      <c r="H34" s="31">
        <f t="shared" si="3"/>
        <v>-18826661</v>
      </c>
      <c r="I34" s="31">
        <f t="shared" si="3"/>
        <v>-1109362</v>
      </c>
      <c r="J34" s="31">
        <f t="shared" si="3"/>
        <v>-9435781</v>
      </c>
      <c r="K34" s="31">
        <f t="shared" si="3"/>
        <v>-11834334</v>
      </c>
      <c r="L34" s="31">
        <f t="shared" si="3"/>
        <v>1679886</v>
      </c>
      <c r="M34" s="31">
        <f t="shared" si="3"/>
        <v>19662069</v>
      </c>
      <c r="N34" s="31">
        <f t="shared" si="3"/>
        <v>9507621</v>
      </c>
      <c r="O34" s="31">
        <f t="shared" si="3"/>
        <v>2712009</v>
      </c>
      <c r="P34" s="31">
        <f t="shared" si="3"/>
        <v>-3539959</v>
      </c>
      <c r="Q34" s="31">
        <f t="shared" si="3"/>
        <v>3558150</v>
      </c>
      <c r="R34" s="31">
        <f t="shared" si="3"/>
        <v>2730200</v>
      </c>
      <c r="S34" s="31">
        <f t="shared" si="3"/>
        <v>-2072225</v>
      </c>
      <c r="T34" s="31">
        <f t="shared" si="3"/>
        <v>-965517</v>
      </c>
      <c r="U34" s="31">
        <f t="shared" si="3"/>
        <v>7253468</v>
      </c>
      <c r="V34" s="31">
        <f t="shared" si="3"/>
        <v>4215726</v>
      </c>
      <c r="W34" s="31">
        <f t="shared" si="3"/>
        <v>7017766</v>
      </c>
      <c r="X34" s="31">
        <f t="shared" si="3"/>
        <v>371452056</v>
      </c>
      <c r="Y34" s="31">
        <f t="shared" si="3"/>
        <v>-364434290</v>
      </c>
      <c r="Z34" s="32">
        <f>+IF(X34&lt;&gt;0,+(Y34/X34)*100,0)</f>
        <v>-98.11072091629505</v>
      </c>
      <c r="AA34" s="33">
        <f>SUM(AA29:AA33)</f>
        <v>371452056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59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60</v>
      </c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2.75">
      <c r="A38" s="23" t="s">
        <v>57</v>
      </c>
      <c r="B38" s="17"/>
      <c r="C38" s="18"/>
      <c r="D38" s="18"/>
      <c r="E38" s="19">
        <v>7721000</v>
      </c>
      <c r="F38" s="20">
        <v>7721000</v>
      </c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>
        <v>7721000</v>
      </c>
      <c r="Y38" s="20">
        <v>-7721000</v>
      </c>
      <c r="Z38" s="21">
        <v>-100</v>
      </c>
      <c r="AA38" s="22">
        <v>7721000</v>
      </c>
    </row>
    <row r="39" spans="1:27" ht="12.75">
      <c r="A39" s="27" t="s">
        <v>61</v>
      </c>
      <c r="B39" s="35"/>
      <c r="C39" s="29">
        <f aca="true" t="shared" si="4" ref="C39:Y39">SUM(C37:C38)</f>
        <v>0</v>
      </c>
      <c r="D39" s="29">
        <f>SUM(D37:D38)</f>
        <v>0</v>
      </c>
      <c r="E39" s="36">
        <f t="shared" si="4"/>
        <v>7721000</v>
      </c>
      <c r="F39" s="37">
        <f t="shared" si="4"/>
        <v>7721000</v>
      </c>
      <c r="G39" s="37">
        <f t="shared" si="4"/>
        <v>0</v>
      </c>
      <c r="H39" s="37">
        <f t="shared" si="4"/>
        <v>0</v>
      </c>
      <c r="I39" s="37">
        <f t="shared" si="4"/>
        <v>0</v>
      </c>
      <c r="J39" s="37">
        <f t="shared" si="4"/>
        <v>0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0</v>
      </c>
      <c r="X39" s="37">
        <f t="shared" si="4"/>
        <v>7721000</v>
      </c>
      <c r="Y39" s="37">
        <f t="shared" si="4"/>
        <v>-7721000</v>
      </c>
      <c r="Z39" s="38">
        <f>+IF(X39&lt;&gt;0,+(Y39/X39)*100,0)</f>
        <v>-100</v>
      </c>
      <c r="AA39" s="39">
        <f>SUM(AA37:AA38)</f>
        <v>7721000</v>
      </c>
    </row>
    <row r="40" spans="1:27" ht="12.75">
      <c r="A40" s="27" t="s">
        <v>62</v>
      </c>
      <c r="B40" s="28"/>
      <c r="C40" s="29">
        <f aca="true" t="shared" si="5" ref="C40:Y40">+C34+C39</f>
        <v>40450926</v>
      </c>
      <c r="D40" s="29">
        <f>+D34+D39</f>
        <v>0</v>
      </c>
      <c r="E40" s="30">
        <f t="shared" si="5"/>
        <v>26591000</v>
      </c>
      <c r="F40" s="31">
        <f t="shared" si="5"/>
        <v>379173056</v>
      </c>
      <c r="G40" s="31">
        <f t="shared" si="5"/>
        <v>10500242</v>
      </c>
      <c r="H40" s="31">
        <f t="shared" si="5"/>
        <v>-18826661</v>
      </c>
      <c r="I40" s="31">
        <f t="shared" si="5"/>
        <v>-1109362</v>
      </c>
      <c r="J40" s="31">
        <f t="shared" si="5"/>
        <v>-9435781</v>
      </c>
      <c r="K40" s="31">
        <f t="shared" si="5"/>
        <v>-11834334</v>
      </c>
      <c r="L40" s="31">
        <f t="shared" si="5"/>
        <v>1679886</v>
      </c>
      <c r="M40" s="31">
        <f t="shared" si="5"/>
        <v>19662069</v>
      </c>
      <c r="N40" s="31">
        <f t="shared" si="5"/>
        <v>9507621</v>
      </c>
      <c r="O40" s="31">
        <f t="shared" si="5"/>
        <v>2712009</v>
      </c>
      <c r="P40" s="31">
        <f t="shared" si="5"/>
        <v>-3539959</v>
      </c>
      <c r="Q40" s="31">
        <f t="shared" si="5"/>
        <v>3558150</v>
      </c>
      <c r="R40" s="31">
        <f t="shared" si="5"/>
        <v>2730200</v>
      </c>
      <c r="S40" s="31">
        <f t="shared" si="5"/>
        <v>-2072225</v>
      </c>
      <c r="T40" s="31">
        <f t="shared" si="5"/>
        <v>-965517</v>
      </c>
      <c r="U40" s="31">
        <f t="shared" si="5"/>
        <v>7253468</v>
      </c>
      <c r="V40" s="31">
        <f t="shared" si="5"/>
        <v>4215726</v>
      </c>
      <c r="W40" s="31">
        <f t="shared" si="5"/>
        <v>7017766</v>
      </c>
      <c r="X40" s="31">
        <f t="shared" si="5"/>
        <v>379173056</v>
      </c>
      <c r="Y40" s="31">
        <f t="shared" si="5"/>
        <v>-372155290</v>
      </c>
      <c r="Z40" s="32">
        <f>+IF(X40&lt;&gt;0,+(Y40/X40)*100,0)</f>
        <v>-98.1491918033332</v>
      </c>
      <c r="AA40" s="33">
        <f>+AA34+AA39</f>
        <v>379173056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303059120</v>
      </c>
      <c r="D42" s="43">
        <f>+D25-D40</f>
        <v>0</v>
      </c>
      <c r="E42" s="44">
        <f t="shared" si="6"/>
        <v>446711212</v>
      </c>
      <c r="F42" s="45">
        <f t="shared" si="6"/>
        <v>90729156</v>
      </c>
      <c r="G42" s="45">
        <f t="shared" si="6"/>
        <v>36603054</v>
      </c>
      <c r="H42" s="45">
        <f t="shared" si="6"/>
        <v>-3021014</v>
      </c>
      <c r="I42" s="45">
        <f t="shared" si="6"/>
        <v>-2975765</v>
      </c>
      <c r="J42" s="45">
        <f t="shared" si="6"/>
        <v>30606275</v>
      </c>
      <c r="K42" s="45">
        <f t="shared" si="6"/>
        <v>-2195695</v>
      </c>
      <c r="L42" s="45">
        <f t="shared" si="6"/>
        <v>3937775</v>
      </c>
      <c r="M42" s="45">
        <f t="shared" si="6"/>
        <v>30484745</v>
      </c>
      <c r="N42" s="45">
        <f t="shared" si="6"/>
        <v>32226825</v>
      </c>
      <c r="O42" s="45">
        <f t="shared" si="6"/>
        <v>-9169403</v>
      </c>
      <c r="P42" s="45">
        <f t="shared" si="6"/>
        <v>-717049</v>
      </c>
      <c r="Q42" s="45">
        <f t="shared" si="6"/>
        <v>20551830</v>
      </c>
      <c r="R42" s="45">
        <f t="shared" si="6"/>
        <v>10665378</v>
      </c>
      <c r="S42" s="45">
        <f t="shared" si="6"/>
        <v>-24423162</v>
      </c>
      <c r="T42" s="45">
        <f t="shared" si="6"/>
        <v>-5579993</v>
      </c>
      <c r="U42" s="45">
        <f t="shared" si="6"/>
        <v>-6406299</v>
      </c>
      <c r="V42" s="45">
        <f t="shared" si="6"/>
        <v>-36409454</v>
      </c>
      <c r="W42" s="45">
        <f t="shared" si="6"/>
        <v>37089024</v>
      </c>
      <c r="X42" s="45">
        <f t="shared" si="6"/>
        <v>90729156</v>
      </c>
      <c r="Y42" s="45">
        <f t="shared" si="6"/>
        <v>-53640132</v>
      </c>
      <c r="Z42" s="46">
        <f>+IF(X42&lt;&gt;0,+(Y42/X42)*100,0)</f>
        <v>-59.1211627715351</v>
      </c>
      <c r="AA42" s="47">
        <f>+AA25-AA40</f>
        <v>90729156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294298121</v>
      </c>
      <c r="D45" s="18"/>
      <c r="E45" s="19">
        <v>410515354</v>
      </c>
      <c r="F45" s="20">
        <v>104422134</v>
      </c>
      <c r="G45" s="20">
        <v>-1</v>
      </c>
      <c r="H45" s="20"/>
      <c r="I45" s="20"/>
      <c r="J45" s="20">
        <v>-1</v>
      </c>
      <c r="K45" s="20"/>
      <c r="L45" s="20"/>
      <c r="M45" s="20"/>
      <c r="N45" s="20"/>
      <c r="O45" s="20"/>
      <c r="P45" s="20">
        <v>7</v>
      </c>
      <c r="Q45" s="20">
        <v>4</v>
      </c>
      <c r="R45" s="20">
        <v>11</v>
      </c>
      <c r="S45" s="20">
        <v>7</v>
      </c>
      <c r="T45" s="20">
        <v>-1</v>
      </c>
      <c r="U45" s="20"/>
      <c r="V45" s="20">
        <v>6</v>
      </c>
      <c r="W45" s="20">
        <v>16</v>
      </c>
      <c r="X45" s="20">
        <v>104422134</v>
      </c>
      <c r="Y45" s="20">
        <v>-104422118</v>
      </c>
      <c r="Z45" s="48">
        <v>-100</v>
      </c>
      <c r="AA45" s="22">
        <v>104422134</v>
      </c>
    </row>
    <row r="46" spans="1:27" ht="12.7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2.75">
      <c r="A47" s="23"/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68</v>
      </c>
      <c r="B48" s="50" t="s">
        <v>64</v>
      </c>
      <c r="C48" s="51">
        <f aca="true" t="shared" si="7" ref="C48:Y48">SUM(C45:C47)</f>
        <v>294298121</v>
      </c>
      <c r="D48" s="51">
        <f>SUM(D45:D47)</f>
        <v>0</v>
      </c>
      <c r="E48" s="52">
        <f t="shared" si="7"/>
        <v>410515354</v>
      </c>
      <c r="F48" s="53">
        <f t="shared" si="7"/>
        <v>104422134</v>
      </c>
      <c r="G48" s="53">
        <f t="shared" si="7"/>
        <v>-1</v>
      </c>
      <c r="H48" s="53">
        <f t="shared" si="7"/>
        <v>0</v>
      </c>
      <c r="I48" s="53">
        <f t="shared" si="7"/>
        <v>0</v>
      </c>
      <c r="J48" s="53">
        <f t="shared" si="7"/>
        <v>-1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7</v>
      </c>
      <c r="Q48" s="53">
        <f t="shared" si="7"/>
        <v>4</v>
      </c>
      <c r="R48" s="53">
        <f t="shared" si="7"/>
        <v>11</v>
      </c>
      <c r="S48" s="53">
        <f t="shared" si="7"/>
        <v>7</v>
      </c>
      <c r="T48" s="53">
        <f t="shared" si="7"/>
        <v>-1</v>
      </c>
      <c r="U48" s="53">
        <f t="shared" si="7"/>
        <v>0</v>
      </c>
      <c r="V48" s="53">
        <f t="shared" si="7"/>
        <v>6</v>
      </c>
      <c r="W48" s="53">
        <f t="shared" si="7"/>
        <v>16</v>
      </c>
      <c r="X48" s="53">
        <f t="shared" si="7"/>
        <v>104422134</v>
      </c>
      <c r="Y48" s="53">
        <f t="shared" si="7"/>
        <v>-104422118</v>
      </c>
      <c r="Z48" s="54">
        <f>+IF(X48&lt;&gt;0,+(Y48/X48)*100,0)</f>
        <v>-99.99998467757804</v>
      </c>
      <c r="AA48" s="55">
        <f>SUM(AA45:AA47)</f>
        <v>104422134</v>
      </c>
    </row>
    <row r="49" spans="1:27" ht="12.75">
      <c r="A49" s="56" t="s">
        <v>123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124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125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7" t="s">
        <v>111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126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144384119</v>
      </c>
      <c r="D6" s="18"/>
      <c r="E6" s="19">
        <v>66732548</v>
      </c>
      <c r="F6" s="20">
        <v>64893400</v>
      </c>
      <c r="G6" s="20">
        <v>124007370</v>
      </c>
      <c r="H6" s="20">
        <v>40681590</v>
      </c>
      <c r="I6" s="20">
        <v>2144359</v>
      </c>
      <c r="J6" s="20">
        <v>166833319</v>
      </c>
      <c r="K6" s="20">
        <v>19923357</v>
      </c>
      <c r="L6" s="20">
        <v>-108939043</v>
      </c>
      <c r="M6" s="20">
        <v>162676223</v>
      </c>
      <c r="N6" s="20">
        <v>73660537</v>
      </c>
      <c r="O6" s="20">
        <v>27979788</v>
      </c>
      <c r="P6" s="20">
        <v>-70736249</v>
      </c>
      <c r="Q6" s="20">
        <v>251047711</v>
      </c>
      <c r="R6" s="20">
        <v>208291250</v>
      </c>
      <c r="S6" s="20">
        <v>-134354446</v>
      </c>
      <c r="T6" s="20">
        <v>27155311</v>
      </c>
      <c r="U6" s="20">
        <v>-210165553</v>
      </c>
      <c r="V6" s="20">
        <v>-317364688</v>
      </c>
      <c r="W6" s="20">
        <v>131420418</v>
      </c>
      <c r="X6" s="20">
        <v>64893400</v>
      </c>
      <c r="Y6" s="20">
        <v>66527018</v>
      </c>
      <c r="Z6" s="21">
        <v>102.52</v>
      </c>
      <c r="AA6" s="22">
        <v>64893400</v>
      </c>
    </row>
    <row r="7" spans="1:27" ht="12.75">
      <c r="A7" s="23" t="s">
        <v>34</v>
      </c>
      <c r="B7" s="17"/>
      <c r="C7" s="18">
        <v>349999997</v>
      </c>
      <c r="D7" s="18"/>
      <c r="E7" s="19">
        <v>335000000</v>
      </c>
      <c r="F7" s="20">
        <v>335000000</v>
      </c>
      <c r="G7" s="20">
        <v>544889783</v>
      </c>
      <c r="H7" s="20">
        <v>-32847126</v>
      </c>
      <c r="I7" s="20">
        <v>-55043053</v>
      </c>
      <c r="J7" s="20">
        <v>456999604</v>
      </c>
      <c r="K7" s="20">
        <v>-95049797</v>
      </c>
      <c r="L7" s="20">
        <v>47966666</v>
      </c>
      <c r="M7" s="20">
        <v>-25346358</v>
      </c>
      <c r="N7" s="20">
        <v>-72429489</v>
      </c>
      <c r="O7" s="20">
        <v>-100458995</v>
      </c>
      <c r="P7" s="20">
        <v>50003973</v>
      </c>
      <c r="Q7" s="20">
        <v>-32568066</v>
      </c>
      <c r="R7" s="20">
        <v>-83023088</v>
      </c>
      <c r="S7" s="20">
        <v>10311377</v>
      </c>
      <c r="T7" s="20">
        <v>-74312704</v>
      </c>
      <c r="U7" s="20">
        <v>132454296</v>
      </c>
      <c r="V7" s="20">
        <v>68452969</v>
      </c>
      <c r="W7" s="20">
        <v>369999996</v>
      </c>
      <c r="X7" s="20">
        <v>335000000</v>
      </c>
      <c r="Y7" s="20">
        <v>34999996</v>
      </c>
      <c r="Z7" s="21">
        <v>10.45</v>
      </c>
      <c r="AA7" s="22">
        <v>335000000</v>
      </c>
    </row>
    <row r="8" spans="1:27" ht="12.75">
      <c r="A8" s="23" t="s">
        <v>35</v>
      </c>
      <c r="B8" s="17"/>
      <c r="C8" s="18">
        <v>54358184</v>
      </c>
      <c r="D8" s="18"/>
      <c r="E8" s="19">
        <v>27778076</v>
      </c>
      <c r="F8" s="20">
        <v>27357856</v>
      </c>
      <c r="G8" s="20">
        <v>52718743</v>
      </c>
      <c r="H8" s="20">
        <v>-911271</v>
      </c>
      <c r="I8" s="20">
        <v>3219409</v>
      </c>
      <c r="J8" s="20">
        <v>55026881</v>
      </c>
      <c r="K8" s="20">
        <v>-1943866</v>
      </c>
      <c r="L8" s="20">
        <v>-2616077</v>
      </c>
      <c r="M8" s="20">
        <v>2191183</v>
      </c>
      <c r="N8" s="20">
        <v>-2368760</v>
      </c>
      <c r="O8" s="20">
        <v>240151</v>
      </c>
      <c r="P8" s="20">
        <v>2840687</v>
      </c>
      <c r="Q8" s="20">
        <v>-2639135</v>
      </c>
      <c r="R8" s="20">
        <v>441703</v>
      </c>
      <c r="S8" s="20">
        <v>4066277</v>
      </c>
      <c r="T8" s="20">
        <v>3458621</v>
      </c>
      <c r="U8" s="20">
        <v>-6704650</v>
      </c>
      <c r="V8" s="20">
        <v>820248</v>
      </c>
      <c r="W8" s="20">
        <v>53920072</v>
      </c>
      <c r="X8" s="20">
        <v>27357856</v>
      </c>
      <c r="Y8" s="20">
        <v>26562216</v>
      </c>
      <c r="Z8" s="21">
        <v>97.09</v>
      </c>
      <c r="AA8" s="22">
        <v>27357856</v>
      </c>
    </row>
    <row r="9" spans="1:27" ht="12.75">
      <c r="A9" s="23" t="s">
        <v>36</v>
      </c>
      <c r="B9" s="17"/>
      <c r="C9" s="18">
        <v>28234874</v>
      </c>
      <c r="D9" s="18"/>
      <c r="E9" s="19">
        <v>5735099</v>
      </c>
      <c r="F9" s="20">
        <v>5340186</v>
      </c>
      <c r="G9" s="20">
        <v>18037015</v>
      </c>
      <c r="H9" s="20">
        <v>3925845</v>
      </c>
      <c r="I9" s="20">
        <v>-3455520</v>
      </c>
      <c r="J9" s="20">
        <v>18507340</v>
      </c>
      <c r="K9" s="20">
        <v>4747987</v>
      </c>
      <c r="L9" s="20">
        <v>954876</v>
      </c>
      <c r="M9" s="20">
        <v>1051692</v>
      </c>
      <c r="N9" s="20">
        <v>6754555</v>
      </c>
      <c r="O9" s="20">
        <v>2925773</v>
      </c>
      <c r="P9" s="20">
        <v>3957441</v>
      </c>
      <c r="Q9" s="20">
        <v>-2401117</v>
      </c>
      <c r="R9" s="20">
        <v>4482097</v>
      </c>
      <c r="S9" s="20">
        <v>7705834</v>
      </c>
      <c r="T9" s="20">
        <v>-6260078</v>
      </c>
      <c r="U9" s="20">
        <v>28876664</v>
      </c>
      <c r="V9" s="20">
        <v>30322420</v>
      </c>
      <c r="W9" s="20">
        <v>60066412</v>
      </c>
      <c r="X9" s="20">
        <v>5340186</v>
      </c>
      <c r="Y9" s="20">
        <v>54726226</v>
      </c>
      <c r="Z9" s="21">
        <v>1024.8</v>
      </c>
      <c r="AA9" s="22">
        <v>5340186</v>
      </c>
    </row>
    <row r="10" spans="1:27" ht="12.75">
      <c r="A10" s="23" t="s">
        <v>37</v>
      </c>
      <c r="B10" s="17"/>
      <c r="C10" s="18">
        <v>53188</v>
      </c>
      <c r="D10" s="18"/>
      <c r="E10" s="19">
        <v>43879</v>
      </c>
      <c r="F10" s="20">
        <v>43879</v>
      </c>
      <c r="G10" s="24">
        <v>53188</v>
      </c>
      <c r="H10" s="24"/>
      <c r="I10" s="24"/>
      <c r="J10" s="20">
        <v>53188</v>
      </c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>
        <v>-3995</v>
      </c>
      <c r="V10" s="24">
        <v>-3995</v>
      </c>
      <c r="W10" s="24">
        <v>49193</v>
      </c>
      <c r="X10" s="20">
        <v>43879</v>
      </c>
      <c r="Y10" s="24">
        <v>5314</v>
      </c>
      <c r="Z10" s="25">
        <v>12.11</v>
      </c>
      <c r="AA10" s="26">
        <v>43879</v>
      </c>
    </row>
    <row r="11" spans="1:27" ht="12.75">
      <c r="A11" s="23" t="s">
        <v>38</v>
      </c>
      <c r="B11" s="17"/>
      <c r="C11" s="18">
        <v>5843561</v>
      </c>
      <c r="D11" s="18"/>
      <c r="E11" s="19">
        <v>4422960</v>
      </c>
      <c r="F11" s="20">
        <v>4422960</v>
      </c>
      <c r="G11" s="20">
        <v>5445129</v>
      </c>
      <c r="H11" s="20">
        <v>320555</v>
      </c>
      <c r="I11" s="20">
        <v>930132</v>
      </c>
      <c r="J11" s="20">
        <v>6695816</v>
      </c>
      <c r="K11" s="20">
        <v>-587276</v>
      </c>
      <c r="L11" s="20">
        <v>40466</v>
      </c>
      <c r="M11" s="20">
        <v>479771</v>
      </c>
      <c r="N11" s="20">
        <v>-67039</v>
      </c>
      <c r="O11" s="20">
        <v>-173585</v>
      </c>
      <c r="P11" s="20">
        <v>932293</v>
      </c>
      <c r="Q11" s="20">
        <v>-102753</v>
      </c>
      <c r="R11" s="20">
        <v>655955</v>
      </c>
      <c r="S11" s="20">
        <v>-261366</v>
      </c>
      <c r="T11" s="20">
        <v>25548</v>
      </c>
      <c r="U11" s="20">
        <v>-46514</v>
      </c>
      <c r="V11" s="20">
        <v>-282332</v>
      </c>
      <c r="W11" s="20">
        <v>7002400</v>
      </c>
      <c r="X11" s="20">
        <v>4422960</v>
      </c>
      <c r="Y11" s="20">
        <v>2579440</v>
      </c>
      <c r="Z11" s="21">
        <v>58.32</v>
      </c>
      <c r="AA11" s="22">
        <v>4422960</v>
      </c>
    </row>
    <row r="12" spans="1:27" ht="12.75">
      <c r="A12" s="27" t="s">
        <v>39</v>
      </c>
      <c r="B12" s="28"/>
      <c r="C12" s="29">
        <f aca="true" t="shared" si="0" ref="C12:Y12">SUM(C6:C11)</f>
        <v>582873923</v>
      </c>
      <c r="D12" s="29">
        <f>SUM(D6:D11)</f>
        <v>0</v>
      </c>
      <c r="E12" s="30">
        <f t="shared" si="0"/>
        <v>439712562</v>
      </c>
      <c r="F12" s="31">
        <f t="shared" si="0"/>
        <v>437058281</v>
      </c>
      <c r="G12" s="31">
        <f t="shared" si="0"/>
        <v>745151228</v>
      </c>
      <c r="H12" s="31">
        <f t="shared" si="0"/>
        <v>11169593</v>
      </c>
      <c r="I12" s="31">
        <f t="shared" si="0"/>
        <v>-52204673</v>
      </c>
      <c r="J12" s="31">
        <f t="shared" si="0"/>
        <v>704116148</v>
      </c>
      <c r="K12" s="31">
        <f t="shared" si="0"/>
        <v>-72909595</v>
      </c>
      <c r="L12" s="31">
        <f t="shared" si="0"/>
        <v>-62593112</v>
      </c>
      <c r="M12" s="31">
        <f t="shared" si="0"/>
        <v>141052511</v>
      </c>
      <c r="N12" s="31">
        <f t="shared" si="0"/>
        <v>5549804</v>
      </c>
      <c r="O12" s="31">
        <f t="shared" si="0"/>
        <v>-69486868</v>
      </c>
      <c r="P12" s="31">
        <f t="shared" si="0"/>
        <v>-13001855</v>
      </c>
      <c r="Q12" s="31">
        <f t="shared" si="0"/>
        <v>213336640</v>
      </c>
      <c r="R12" s="31">
        <f t="shared" si="0"/>
        <v>130847917</v>
      </c>
      <c r="S12" s="31">
        <f t="shared" si="0"/>
        <v>-112532324</v>
      </c>
      <c r="T12" s="31">
        <f t="shared" si="0"/>
        <v>-49933302</v>
      </c>
      <c r="U12" s="31">
        <f t="shared" si="0"/>
        <v>-55589752</v>
      </c>
      <c r="V12" s="31">
        <f t="shared" si="0"/>
        <v>-218055378</v>
      </c>
      <c r="W12" s="31">
        <f t="shared" si="0"/>
        <v>622458491</v>
      </c>
      <c r="X12" s="31">
        <f t="shared" si="0"/>
        <v>437058281</v>
      </c>
      <c r="Y12" s="31">
        <f t="shared" si="0"/>
        <v>185400210</v>
      </c>
      <c r="Z12" s="32">
        <f>+IF(X12&lt;&gt;0,+(Y12/X12)*100,0)</f>
        <v>42.42001995152678</v>
      </c>
      <c r="AA12" s="33">
        <f>SUM(AA6:AA11)</f>
        <v>437058281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>
        <v>116182</v>
      </c>
      <c r="D15" s="18"/>
      <c r="E15" s="19">
        <v>120880</v>
      </c>
      <c r="F15" s="20">
        <v>120880</v>
      </c>
      <c r="G15" s="20">
        <v>112604</v>
      </c>
      <c r="H15" s="20">
        <v>-3577</v>
      </c>
      <c r="I15" s="20">
        <v>-4465</v>
      </c>
      <c r="J15" s="20">
        <v>104562</v>
      </c>
      <c r="K15" s="20">
        <v>-4469</v>
      </c>
      <c r="L15" s="20">
        <v>-4469</v>
      </c>
      <c r="M15" s="20"/>
      <c r="N15" s="20">
        <v>-8938</v>
      </c>
      <c r="O15" s="20">
        <v>-8938</v>
      </c>
      <c r="P15" s="20">
        <v>-4469</v>
      </c>
      <c r="Q15" s="20"/>
      <c r="R15" s="20">
        <v>-13407</v>
      </c>
      <c r="S15" s="20">
        <v>-8938</v>
      </c>
      <c r="T15" s="20">
        <v>-4469</v>
      </c>
      <c r="U15" s="20">
        <v>-2746</v>
      </c>
      <c r="V15" s="20">
        <v>-16153</v>
      </c>
      <c r="W15" s="20">
        <v>66064</v>
      </c>
      <c r="X15" s="20">
        <v>120880</v>
      </c>
      <c r="Y15" s="20">
        <v>-54816</v>
      </c>
      <c r="Z15" s="21">
        <v>-45.35</v>
      </c>
      <c r="AA15" s="22">
        <v>120880</v>
      </c>
    </row>
    <row r="16" spans="1:27" ht="12.7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2.75">
      <c r="A17" s="23" t="s">
        <v>43</v>
      </c>
      <c r="B17" s="17"/>
      <c r="C17" s="18"/>
      <c r="D17" s="18"/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1"/>
      <c r="AA17" s="22"/>
    </row>
    <row r="18" spans="1:27" ht="12.7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>
        <v>2419390770</v>
      </c>
      <c r="D19" s="18"/>
      <c r="E19" s="19">
        <v>2930908029</v>
      </c>
      <c r="F19" s="20">
        <v>2986448967</v>
      </c>
      <c r="G19" s="20">
        <v>2422096209</v>
      </c>
      <c r="H19" s="20">
        <v>-304052</v>
      </c>
      <c r="I19" s="20">
        <v>7372947</v>
      </c>
      <c r="J19" s="20">
        <v>2429165104</v>
      </c>
      <c r="K19" s="20">
        <v>17795610</v>
      </c>
      <c r="L19" s="20">
        <v>7038071</v>
      </c>
      <c r="M19" s="20">
        <v>17890060</v>
      </c>
      <c r="N19" s="20">
        <v>42723741</v>
      </c>
      <c r="O19" s="20">
        <v>-3442328</v>
      </c>
      <c r="P19" s="20">
        <v>11317019</v>
      </c>
      <c r="Q19" s="20">
        <v>14138069</v>
      </c>
      <c r="R19" s="20">
        <v>22012760</v>
      </c>
      <c r="S19" s="20">
        <v>13012157</v>
      </c>
      <c r="T19" s="20">
        <v>-1372476</v>
      </c>
      <c r="U19" s="20">
        <v>93963518</v>
      </c>
      <c r="V19" s="20">
        <v>105603199</v>
      </c>
      <c r="W19" s="20">
        <v>2599504804</v>
      </c>
      <c r="X19" s="20">
        <v>2986448967</v>
      </c>
      <c r="Y19" s="20">
        <v>-386944163</v>
      </c>
      <c r="Z19" s="21">
        <v>-12.96</v>
      </c>
      <c r="AA19" s="22">
        <v>2986448967</v>
      </c>
    </row>
    <row r="20" spans="1:27" ht="12.75">
      <c r="A20" s="23"/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46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2.75">
      <c r="A22" s="23" t="s">
        <v>47</v>
      </c>
      <c r="B22" s="17"/>
      <c r="C22" s="18">
        <v>4591040</v>
      </c>
      <c r="D22" s="18"/>
      <c r="E22" s="19">
        <v>6302329</v>
      </c>
      <c r="F22" s="20">
        <v>6003427</v>
      </c>
      <c r="G22" s="20">
        <v>4439881</v>
      </c>
      <c r="H22" s="20">
        <v>151158</v>
      </c>
      <c r="I22" s="20"/>
      <c r="J22" s="20">
        <v>4591039</v>
      </c>
      <c r="K22" s="20">
        <v>-246338</v>
      </c>
      <c r="L22" s="20">
        <v>-40644</v>
      </c>
      <c r="M22" s="20">
        <v>-68864</v>
      </c>
      <c r="N22" s="20">
        <v>-355846</v>
      </c>
      <c r="O22" s="20">
        <v>1015218</v>
      </c>
      <c r="P22" s="20">
        <v>-64422</v>
      </c>
      <c r="Q22" s="20">
        <v>-45030</v>
      </c>
      <c r="R22" s="20">
        <v>905766</v>
      </c>
      <c r="S22" s="20">
        <v>-66644</v>
      </c>
      <c r="T22" s="20">
        <v>-43764</v>
      </c>
      <c r="U22" s="20">
        <v>-66644</v>
      </c>
      <c r="V22" s="20">
        <v>-177052</v>
      </c>
      <c r="W22" s="20">
        <v>4963907</v>
      </c>
      <c r="X22" s="20">
        <v>6003427</v>
      </c>
      <c r="Y22" s="20">
        <v>-1039520</v>
      </c>
      <c r="Z22" s="21">
        <v>-17.32</v>
      </c>
      <c r="AA22" s="22">
        <v>6003427</v>
      </c>
    </row>
    <row r="23" spans="1:27" ht="12.75">
      <c r="A23" s="23" t="s">
        <v>48</v>
      </c>
      <c r="B23" s="17"/>
      <c r="C23" s="18">
        <v>1515665</v>
      </c>
      <c r="D23" s="18"/>
      <c r="E23" s="19">
        <v>700000</v>
      </c>
      <c r="F23" s="20">
        <v>700000</v>
      </c>
      <c r="G23" s="24">
        <v>1515666</v>
      </c>
      <c r="H23" s="24"/>
      <c r="I23" s="24"/>
      <c r="J23" s="20">
        <v>1515666</v>
      </c>
      <c r="K23" s="24"/>
      <c r="L23" s="24"/>
      <c r="M23" s="20"/>
      <c r="N23" s="24"/>
      <c r="O23" s="24"/>
      <c r="P23" s="24"/>
      <c r="Q23" s="20">
        <v>-1141716</v>
      </c>
      <c r="R23" s="24">
        <v>-1141716</v>
      </c>
      <c r="S23" s="24"/>
      <c r="T23" s="20"/>
      <c r="U23" s="24">
        <v>1129072</v>
      </c>
      <c r="V23" s="24">
        <v>1129072</v>
      </c>
      <c r="W23" s="24">
        <v>1503022</v>
      </c>
      <c r="X23" s="20">
        <v>700000</v>
      </c>
      <c r="Y23" s="24">
        <v>803022</v>
      </c>
      <c r="Z23" s="25">
        <v>114.72</v>
      </c>
      <c r="AA23" s="26">
        <v>700000</v>
      </c>
    </row>
    <row r="24" spans="1:27" ht="12.75">
      <c r="A24" s="27" t="s">
        <v>49</v>
      </c>
      <c r="B24" s="35"/>
      <c r="C24" s="29">
        <f aca="true" t="shared" si="1" ref="C24:Y24">SUM(C15:C23)</f>
        <v>2425613657</v>
      </c>
      <c r="D24" s="29">
        <f>SUM(D15:D23)</f>
        <v>0</v>
      </c>
      <c r="E24" s="36">
        <f t="shared" si="1"/>
        <v>2938031238</v>
      </c>
      <c r="F24" s="37">
        <f t="shared" si="1"/>
        <v>2993273274</v>
      </c>
      <c r="G24" s="37">
        <f t="shared" si="1"/>
        <v>2428164360</v>
      </c>
      <c r="H24" s="37">
        <f t="shared" si="1"/>
        <v>-156471</v>
      </c>
      <c r="I24" s="37">
        <f t="shared" si="1"/>
        <v>7368482</v>
      </c>
      <c r="J24" s="37">
        <f t="shared" si="1"/>
        <v>2435376371</v>
      </c>
      <c r="K24" s="37">
        <f t="shared" si="1"/>
        <v>17544803</v>
      </c>
      <c r="L24" s="37">
        <f t="shared" si="1"/>
        <v>6992958</v>
      </c>
      <c r="M24" s="37">
        <f t="shared" si="1"/>
        <v>17821196</v>
      </c>
      <c r="N24" s="37">
        <f t="shared" si="1"/>
        <v>42358957</v>
      </c>
      <c r="O24" s="37">
        <f t="shared" si="1"/>
        <v>-2436048</v>
      </c>
      <c r="P24" s="37">
        <f t="shared" si="1"/>
        <v>11248128</v>
      </c>
      <c r="Q24" s="37">
        <f t="shared" si="1"/>
        <v>12951323</v>
      </c>
      <c r="R24" s="37">
        <f t="shared" si="1"/>
        <v>21763403</v>
      </c>
      <c r="S24" s="37">
        <f t="shared" si="1"/>
        <v>12936575</v>
      </c>
      <c r="T24" s="37">
        <f t="shared" si="1"/>
        <v>-1420709</v>
      </c>
      <c r="U24" s="37">
        <f t="shared" si="1"/>
        <v>95023200</v>
      </c>
      <c r="V24" s="37">
        <f t="shared" si="1"/>
        <v>106539066</v>
      </c>
      <c r="W24" s="37">
        <f t="shared" si="1"/>
        <v>2606037797</v>
      </c>
      <c r="X24" s="37">
        <f t="shared" si="1"/>
        <v>2993273274</v>
      </c>
      <c r="Y24" s="37">
        <f t="shared" si="1"/>
        <v>-387235477</v>
      </c>
      <c r="Z24" s="38">
        <f>+IF(X24&lt;&gt;0,+(Y24/X24)*100,0)</f>
        <v>-12.936856796991533</v>
      </c>
      <c r="AA24" s="39">
        <f>SUM(AA15:AA23)</f>
        <v>2993273274</v>
      </c>
    </row>
    <row r="25" spans="1:27" ht="12.75">
      <c r="A25" s="27" t="s">
        <v>50</v>
      </c>
      <c r="B25" s="28"/>
      <c r="C25" s="29">
        <f aca="true" t="shared" si="2" ref="C25:Y25">+C12+C24</f>
        <v>3008487580</v>
      </c>
      <c r="D25" s="29">
        <f>+D12+D24</f>
        <v>0</v>
      </c>
      <c r="E25" s="30">
        <f t="shared" si="2"/>
        <v>3377743800</v>
      </c>
      <c r="F25" s="31">
        <f t="shared" si="2"/>
        <v>3430331555</v>
      </c>
      <c r="G25" s="31">
        <f t="shared" si="2"/>
        <v>3173315588</v>
      </c>
      <c r="H25" s="31">
        <f t="shared" si="2"/>
        <v>11013122</v>
      </c>
      <c r="I25" s="31">
        <f t="shared" si="2"/>
        <v>-44836191</v>
      </c>
      <c r="J25" s="31">
        <f t="shared" si="2"/>
        <v>3139492519</v>
      </c>
      <c r="K25" s="31">
        <f t="shared" si="2"/>
        <v>-55364792</v>
      </c>
      <c r="L25" s="31">
        <f t="shared" si="2"/>
        <v>-55600154</v>
      </c>
      <c r="M25" s="31">
        <f t="shared" si="2"/>
        <v>158873707</v>
      </c>
      <c r="N25" s="31">
        <f t="shared" si="2"/>
        <v>47908761</v>
      </c>
      <c r="O25" s="31">
        <f t="shared" si="2"/>
        <v>-71922916</v>
      </c>
      <c r="P25" s="31">
        <f t="shared" si="2"/>
        <v>-1753727</v>
      </c>
      <c r="Q25" s="31">
        <f t="shared" si="2"/>
        <v>226287963</v>
      </c>
      <c r="R25" s="31">
        <f t="shared" si="2"/>
        <v>152611320</v>
      </c>
      <c r="S25" s="31">
        <f t="shared" si="2"/>
        <v>-99595749</v>
      </c>
      <c r="T25" s="31">
        <f t="shared" si="2"/>
        <v>-51354011</v>
      </c>
      <c r="U25" s="31">
        <f t="shared" si="2"/>
        <v>39433448</v>
      </c>
      <c r="V25" s="31">
        <f t="shared" si="2"/>
        <v>-111516312</v>
      </c>
      <c r="W25" s="31">
        <f t="shared" si="2"/>
        <v>3228496288</v>
      </c>
      <c r="X25" s="31">
        <f t="shared" si="2"/>
        <v>3430331555</v>
      </c>
      <c r="Y25" s="31">
        <f t="shared" si="2"/>
        <v>-201835267</v>
      </c>
      <c r="Z25" s="32">
        <f>+IF(X25&lt;&gt;0,+(Y25/X25)*100,0)</f>
        <v>-5.883841365299163</v>
      </c>
      <c r="AA25" s="33">
        <f>+AA12+AA24</f>
        <v>3430331555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51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52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53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54</v>
      </c>
      <c r="B30" s="17"/>
      <c r="C30" s="18">
        <v>6669522</v>
      </c>
      <c r="D30" s="18"/>
      <c r="E30" s="19">
        <v>7528813</v>
      </c>
      <c r="F30" s="20">
        <v>7528813</v>
      </c>
      <c r="G30" s="20">
        <v>6669521</v>
      </c>
      <c r="H30" s="20"/>
      <c r="I30" s="20"/>
      <c r="J30" s="20">
        <v>6669521</v>
      </c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>
        <v>859342</v>
      </c>
      <c r="V30" s="20">
        <v>859342</v>
      </c>
      <c r="W30" s="20">
        <v>7528863</v>
      </c>
      <c r="X30" s="20">
        <v>7528813</v>
      </c>
      <c r="Y30" s="20">
        <v>50</v>
      </c>
      <c r="Z30" s="21"/>
      <c r="AA30" s="22">
        <v>7528813</v>
      </c>
    </row>
    <row r="31" spans="1:27" ht="12.75">
      <c r="A31" s="23" t="s">
        <v>55</v>
      </c>
      <c r="B31" s="17"/>
      <c r="C31" s="18">
        <v>10058401</v>
      </c>
      <c r="D31" s="18"/>
      <c r="E31" s="19">
        <v>12455868</v>
      </c>
      <c r="F31" s="20">
        <v>12455868</v>
      </c>
      <c r="G31" s="20">
        <v>10041479</v>
      </c>
      <c r="H31" s="20">
        <v>-8937</v>
      </c>
      <c r="I31" s="20">
        <v>-6346</v>
      </c>
      <c r="J31" s="20">
        <v>10026196</v>
      </c>
      <c r="K31" s="20">
        <v>-3686</v>
      </c>
      <c r="L31" s="20">
        <v>-924</v>
      </c>
      <c r="M31" s="20">
        <v>-8387</v>
      </c>
      <c r="N31" s="20">
        <v>-12997</v>
      </c>
      <c r="O31" s="20">
        <v>-5259</v>
      </c>
      <c r="P31" s="20">
        <v>-388</v>
      </c>
      <c r="Q31" s="20">
        <v>-11392</v>
      </c>
      <c r="R31" s="20">
        <v>-17039</v>
      </c>
      <c r="S31" s="20">
        <v>844</v>
      </c>
      <c r="T31" s="20">
        <v>376</v>
      </c>
      <c r="U31" s="20">
        <v>102672</v>
      </c>
      <c r="V31" s="20">
        <v>103892</v>
      </c>
      <c r="W31" s="20">
        <v>10100052</v>
      </c>
      <c r="X31" s="20">
        <v>12455868</v>
      </c>
      <c r="Y31" s="20">
        <v>-2355816</v>
      </c>
      <c r="Z31" s="21">
        <v>-18.91</v>
      </c>
      <c r="AA31" s="22">
        <v>12455868</v>
      </c>
    </row>
    <row r="32" spans="1:27" ht="12.75">
      <c r="A32" s="23" t="s">
        <v>56</v>
      </c>
      <c r="B32" s="17"/>
      <c r="C32" s="18">
        <v>286384334</v>
      </c>
      <c r="D32" s="18"/>
      <c r="E32" s="19">
        <v>67170111</v>
      </c>
      <c r="F32" s="20">
        <v>61759403</v>
      </c>
      <c r="G32" s="20">
        <v>236382295</v>
      </c>
      <c r="H32" s="20">
        <v>118571088</v>
      </c>
      <c r="I32" s="20">
        <v>4062613</v>
      </c>
      <c r="J32" s="20">
        <v>359015996</v>
      </c>
      <c r="K32" s="20">
        <v>-53368507</v>
      </c>
      <c r="L32" s="20">
        <v>802600</v>
      </c>
      <c r="M32" s="20">
        <v>26485072</v>
      </c>
      <c r="N32" s="20">
        <v>-26080835</v>
      </c>
      <c r="O32" s="20">
        <v>-13302456</v>
      </c>
      <c r="P32" s="20">
        <v>19632921</v>
      </c>
      <c r="Q32" s="20">
        <v>131165984</v>
      </c>
      <c r="R32" s="20">
        <v>137496449</v>
      </c>
      <c r="S32" s="20">
        <v>-63868995</v>
      </c>
      <c r="T32" s="20">
        <v>2213998</v>
      </c>
      <c r="U32" s="20">
        <v>4988495</v>
      </c>
      <c r="V32" s="20">
        <v>-56666502</v>
      </c>
      <c r="W32" s="20">
        <v>413765108</v>
      </c>
      <c r="X32" s="20">
        <v>61759403</v>
      </c>
      <c r="Y32" s="20">
        <v>352005705</v>
      </c>
      <c r="Z32" s="21">
        <v>569.96</v>
      </c>
      <c r="AA32" s="22">
        <v>61759403</v>
      </c>
    </row>
    <row r="33" spans="1:27" ht="12.75">
      <c r="A33" s="23" t="s">
        <v>57</v>
      </c>
      <c r="B33" s="17"/>
      <c r="C33" s="18">
        <v>28834707</v>
      </c>
      <c r="D33" s="18"/>
      <c r="E33" s="19">
        <v>33765090</v>
      </c>
      <c r="F33" s="20">
        <v>33765090</v>
      </c>
      <c r="G33" s="20">
        <v>28834707</v>
      </c>
      <c r="H33" s="20"/>
      <c r="I33" s="20"/>
      <c r="J33" s="20">
        <v>28834707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>
        <v>385000</v>
      </c>
      <c r="V33" s="20">
        <v>385000</v>
      </c>
      <c r="W33" s="20">
        <v>29219707</v>
      </c>
      <c r="X33" s="20">
        <v>33765090</v>
      </c>
      <c r="Y33" s="20">
        <v>-4545383</v>
      </c>
      <c r="Z33" s="21">
        <v>-13.46</v>
      </c>
      <c r="AA33" s="22">
        <v>33765090</v>
      </c>
    </row>
    <row r="34" spans="1:27" ht="12.75">
      <c r="A34" s="27" t="s">
        <v>58</v>
      </c>
      <c r="B34" s="28"/>
      <c r="C34" s="29">
        <f aca="true" t="shared" si="3" ref="C34:Y34">SUM(C29:C33)</f>
        <v>331946964</v>
      </c>
      <c r="D34" s="29">
        <f>SUM(D29:D33)</f>
        <v>0</v>
      </c>
      <c r="E34" s="30">
        <f t="shared" si="3"/>
        <v>120919882</v>
      </c>
      <c r="F34" s="31">
        <f t="shared" si="3"/>
        <v>115509174</v>
      </c>
      <c r="G34" s="31">
        <f t="shared" si="3"/>
        <v>281928002</v>
      </c>
      <c r="H34" s="31">
        <f t="shared" si="3"/>
        <v>118562151</v>
      </c>
      <c r="I34" s="31">
        <f t="shared" si="3"/>
        <v>4056267</v>
      </c>
      <c r="J34" s="31">
        <f t="shared" si="3"/>
        <v>404546420</v>
      </c>
      <c r="K34" s="31">
        <f t="shared" si="3"/>
        <v>-53372193</v>
      </c>
      <c r="L34" s="31">
        <f t="shared" si="3"/>
        <v>801676</v>
      </c>
      <c r="M34" s="31">
        <f t="shared" si="3"/>
        <v>26476685</v>
      </c>
      <c r="N34" s="31">
        <f t="shared" si="3"/>
        <v>-26093832</v>
      </c>
      <c r="O34" s="31">
        <f t="shared" si="3"/>
        <v>-13307715</v>
      </c>
      <c r="P34" s="31">
        <f t="shared" si="3"/>
        <v>19632533</v>
      </c>
      <c r="Q34" s="31">
        <f t="shared" si="3"/>
        <v>131154592</v>
      </c>
      <c r="R34" s="31">
        <f t="shared" si="3"/>
        <v>137479410</v>
      </c>
      <c r="S34" s="31">
        <f t="shared" si="3"/>
        <v>-63868151</v>
      </c>
      <c r="T34" s="31">
        <f t="shared" si="3"/>
        <v>2214374</v>
      </c>
      <c r="U34" s="31">
        <f t="shared" si="3"/>
        <v>6335509</v>
      </c>
      <c r="V34" s="31">
        <f t="shared" si="3"/>
        <v>-55318268</v>
      </c>
      <c r="W34" s="31">
        <f t="shared" si="3"/>
        <v>460613730</v>
      </c>
      <c r="X34" s="31">
        <f t="shared" si="3"/>
        <v>115509174</v>
      </c>
      <c r="Y34" s="31">
        <f t="shared" si="3"/>
        <v>345104556</v>
      </c>
      <c r="Z34" s="32">
        <f>+IF(X34&lt;&gt;0,+(Y34/X34)*100,0)</f>
        <v>298.7680926538355</v>
      </c>
      <c r="AA34" s="33">
        <f>SUM(AA29:AA33)</f>
        <v>115509174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59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60</v>
      </c>
      <c r="B37" s="17"/>
      <c r="C37" s="18">
        <v>31863792</v>
      </c>
      <c r="D37" s="18"/>
      <c r="E37" s="19">
        <v>24334929</v>
      </c>
      <c r="F37" s="20">
        <v>24334929</v>
      </c>
      <c r="G37" s="20">
        <v>31863793</v>
      </c>
      <c r="H37" s="20"/>
      <c r="I37" s="20"/>
      <c r="J37" s="20">
        <v>31863793</v>
      </c>
      <c r="K37" s="20"/>
      <c r="L37" s="20"/>
      <c r="M37" s="20">
        <v>-3230724</v>
      </c>
      <c r="N37" s="20">
        <v>-3230724</v>
      </c>
      <c r="O37" s="20"/>
      <c r="P37" s="20"/>
      <c r="Q37" s="20"/>
      <c r="R37" s="20"/>
      <c r="S37" s="20"/>
      <c r="T37" s="20"/>
      <c r="U37" s="20">
        <v>-4298139</v>
      </c>
      <c r="V37" s="20">
        <v>-4298139</v>
      </c>
      <c r="W37" s="20">
        <v>24334930</v>
      </c>
      <c r="X37" s="20">
        <v>24334929</v>
      </c>
      <c r="Y37" s="20">
        <v>1</v>
      </c>
      <c r="Z37" s="21"/>
      <c r="AA37" s="22">
        <v>24334929</v>
      </c>
    </row>
    <row r="38" spans="1:27" ht="12.75">
      <c r="A38" s="23" t="s">
        <v>57</v>
      </c>
      <c r="B38" s="17"/>
      <c r="C38" s="18">
        <v>99752359</v>
      </c>
      <c r="D38" s="18"/>
      <c r="E38" s="19">
        <v>94116646</v>
      </c>
      <c r="F38" s="20">
        <v>93926136</v>
      </c>
      <c r="G38" s="20">
        <v>99384653</v>
      </c>
      <c r="H38" s="20">
        <v>-702277</v>
      </c>
      <c r="I38" s="20">
        <v>-384517</v>
      </c>
      <c r="J38" s="20">
        <v>98297859</v>
      </c>
      <c r="K38" s="20">
        <v>-554309</v>
      </c>
      <c r="L38" s="20">
        <v>-263935</v>
      </c>
      <c r="M38" s="20">
        <v>-142748</v>
      </c>
      <c r="N38" s="20">
        <v>-960992</v>
      </c>
      <c r="O38" s="20">
        <v>-112853</v>
      </c>
      <c r="P38" s="20">
        <v>-292640</v>
      </c>
      <c r="Q38" s="20">
        <v>-223976</v>
      </c>
      <c r="R38" s="20">
        <v>-629469</v>
      </c>
      <c r="S38" s="20">
        <v>-59564</v>
      </c>
      <c r="T38" s="20">
        <v>-10290</v>
      </c>
      <c r="U38" s="20">
        <v>8719551</v>
      </c>
      <c r="V38" s="20">
        <v>8649697</v>
      </c>
      <c r="W38" s="20">
        <v>105357095</v>
      </c>
      <c r="X38" s="20">
        <v>93926136</v>
      </c>
      <c r="Y38" s="20">
        <v>11430959</v>
      </c>
      <c r="Z38" s="21">
        <v>12.17</v>
      </c>
      <c r="AA38" s="22">
        <v>93926136</v>
      </c>
    </row>
    <row r="39" spans="1:27" ht="12.75">
      <c r="A39" s="27" t="s">
        <v>61</v>
      </c>
      <c r="B39" s="35"/>
      <c r="C39" s="29">
        <f aca="true" t="shared" si="4" ref="C39:Y39">SUM(C37:C38)</f>
        <v>131616151</v>
      </c>
      <c r="D39" s="29">
        <f>SUM(D37:D38)</f>
        <v>0</v>
      </c>
      <c r="E39" s="36">
        <f t="shared" si="4"/>
        <v>118451575</v>
      </c>
      <c r="F39" s="37">
        <f t="shared" si="4"/>
        <v>118261065</v>
      </c>
      <c r="G39" s="37">
        <f t="shared" si="4"/>
        <v>131248446</v>
      </c>
      <c r="H39" s="37">
        <f t="shared" si="4"/>
        <v>-702277</v>
      </c>
      <c r="I39" s="37">
        <f t="shared" si="4"/>
        <v>-384517</v>
      </c>
      <c r="J39" s="37">
        <f t="shared" si="4"/>
        <v>130161652</v>
      </c>
      <c r="K39" s="37">
        <f t="shared" si="4"/>
        <v>-554309</v>
      </c>
      <c r="L39" s="37">
        <f t="shared" si="4"/>
        <v>-263935</v>
      </c>
      <c r="M39" s="37">
        <f t="shared" si="4"/>
        <v>-3373472</v>
      </c>
      <c r="N39" s="37">
        <f t="shared" si="4"/>
        <v>-4191716</v>
      </c>
      <c r="O39" s="37">
        <f t="shared" si="4"/>
        <v>-112853</v>
      </c>
      <c r="P39" s="37">
        <f t="shared" si="4"/>
        <v>-292640</v>
      </c>
      <c r="Q39" s="37">
        <f t="shared" si="4"/>
        <v>-223976</v>
      </c>
      <c r="R39" s="37">
        <f t="shared" si="4"/>
        <v>-629469</v>
      </c>
      <c r="S39" s="37">
        <f t="shared" si="4"/>
        <v>-59564</v>
      </c>
      <c r="T39" s="37">
        <f t="shared" si="4"/>
        <v>-10290</v>
      </c>
      <c r="U39" s="37">
        <f t="shared" si="4"/>
        <v>4421412</v>
      </c>
      <c r="V39" s="37">
        <f t="shared" si="4"/>
        <v>4351558</v>
      </c>
      <c r="W39" s="37">
        <f t="shared" si="4"/>
        <v>129692025</v>
      </c>
      <c r="X39" s="37">
        <f t="shared" si="4"/>
        <v>118261065</v>
      </c>
      <c r="Y39" s="37">
        <f t="shared" si="4"/>
        <v>11430960</v>
      </c>
      <c r="Z39" s="38">
        <f>+IF(X39&lt;&gt;0,+(Y39/X39)*100,0)</f>
        <v>9.665869320557869</v>
      </c>
      <c r="AA39" s="39">
        <f>SUM(AA37:AA38)</f>
        <v>118261065</v>
      </c>
    </row>
    <row r="40" spans="1:27" ht="12.75">
      <c r="A40" s="27" t="s">
        <v>62</v>
      </c>
      <c r="B40" s="28"/>
      <c r="C40" s="29">
        <f aca="true" t="shared" si="5" ref="C40:Y40">+C34+C39</f>
        <v>463563115</v>
      </c>
      <c r="D40" s="29">
        <f>+D34+D39</f>
        <v>0</v>
      </c>
      <c r="E40" s="30">
        <f t="shared" si="5"/>
        <v>239371457</v>
      </c>
      <c r="F40" s="31">
        <f t="shared" si="5"/>
        <v>233770239</v>
      </c>
      <c r="G40" s="31">
        <f t="shared" si="5"/>
        <v>413176448</v>
      </c>
      <c r="H40" s="31">
        <f t="shared" si="5"/>
        <v>117859874</v>
      </c>
      <c r="I40" s="31">
        <f t="shared" si="5"/>
        <v>3671750</v>
      </c>
      <c r="J40" s="31">
        <f t="shared" si="5"/>
        <v>534708072</v>
      </c>
      <c r="K40" s="31">
        <f t="shared" si="5"/>
        <v>-53926502</v>
      </c>
      <c r="L40" s="31">
        <f t="shared" si="5"/>
        <v>537741</v>
      </c>
      <c r="M40" s="31">
        <f t="shared" si="5"/>
        <v>23103213</v>
      </c>
      <c r="N40" s="31">
        <f t="shared" si="5"/>
        <v>-30285548</v>
      </c>
      <c r="O40" s="31">
        <f t="shared" si="5"/>
        <v>-13420568</v>
      </c>
      <c r="P40" s="31">
        <f t="shared" si="5"/>
        <v>19339893</v>
      </c>
      <c r="Q40" s="31">
        <f t="shared" si="5"/>
        <v>130930616</v>
      </c>
      <c r="R40" s="31">
        <f t="shared" si="5"/>
        <v>136849941</v>
      </c>
      <c r="S40" s="31">
        <f t="shared" si="5"/>
        <v>-63927715</v>
      </c>
      <c r="T40" s="31">
        <f t="shared" si="5"/>
        <v>2204084</v>
      </c>
      <c r="U40" s="31">
        <f t="shared" si="5"/>
        <v>10756921</v>
      </c>
      <c r="V40" s="31">
        <f t="shared" si="5"/>
        <v>-50966710</v>
      </c>
      <c r="W40" s="31">
        <f t="shared" si="5"/>
        <v>590305755</v>
      </c>
      <c r="X40" s="31">
        <f t="shared" si="5"/>
        <v>233770239</v>
      </c>
      <c r="Y40" s="31">
        <f t="shared" si="5"/>
        <v>356535516</v>
      </c>
      <c r="Z40" s="32">
        <f>+IF(X40&lt;&gt;0,+(Y40/X40)*100,0)</f>
        <v>152.51535761145368</v>
      </c>
      <c r="AA40" s="33">
        <f>+AA34+AA39</f>
        <v>233770239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2544924465</v>
      </c>
      <c r="D42" s="43">
        <f>+D25-D40</f>
        <v>0</v>
      </c>
      <c r="E42" s="44">
        <f t="shared" si="6"/>
        <v>3138372343</v>
      </c>
      <c r="F42" s="45">
        <f t="shared" si="6"/>
        <v>3196561316</v>
      </c>
      <c r="G42" s="45">
        <f t="shared" si="6"/>
        <v>2760139140</v>
      </c>
      <c r="H42" s="45">
        <f t="shared" si="6"/>
        <v>-106846752</v>
      </c>
      <c r="I42" s="45">
        <f t="shared" si="6"/>
        <v>-48507941</v>
      </c>
      <c r="J42" s="45">
        <f t="shared" si="6"/>
        <v>2604784447</v>
      </c>
      <c r="K42" s="45">
        <f t="shared" si="6"/>
        <v>-1438290</v>
      </c>
      <c r="L42" s="45">
        <f t="shared" si="6"/>
        <v>-56137895</v>
      </c>
      <c r="M42" s="45">
        <f t="shared" si="6"/>
        <v>135770494</v>
      </c>
      <c r="N42" s="45">
        <f t="shared" si="6"/>
        <v>78194309</v>
      </c>
      <c r="O42" s="45">
        <f t="shared" si="6"/>
        <v>-58502348</v>
      </c>
      <c r="P42" s="45">
        <f t="shared" si="6"/>
        <v>-21093620</v>
      </c>
      <c r="Q42" s="45">
        <f t="shared" si="6"/>
        <v>95357347</v>
      </c>
      <c r="R42" s="45">
        <f t="shared" si="6"/>
        <v>15761379</v>
      </c>
      <c r="S42" s="45">
        <f t="shared" si="6"/>
        <v>-35668034</v>
      </c>
      <c r="T42" s="45">
        <f t="shared" si="6"/>
        <v>-53558095</v>
      </c>
      <c r="U42" s="45">
        <f t="shared" si="6"/>
        <v>28676527</v>
      </c>
      <c r="V42" s="45">
        <f t="shared" si="6"/>
        <v>-60549602</v>
      </c>
      <c r="W42" s="45">
        <f t="shared" si="6"/>
        <v>2638190533</v>
      </c>
      <c r="X42" s="45">
        <f t="shared" si="6"/>
        <v>3196561316</v>
      </c>
      <c r="Y42" s="45">
        <f t="shared" si="6"/>
        <v>-558370783</v>
      </c>
      <c r="Z42" s="46">
        <f>+IF(X42&lt;&gt;0,+(Y42/X42)*100,0)</f>
        <v>-17.467857732155576</v>
      </c>
      <c r="AA42" s="47">
        <f>+AA25-AA40</f>
        <v>3196561316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2544923463</v>
      </c>
      <c r="D45" s="18"/>
      <c r="E45" s="19">
        <v>2809469202</v>
      </c>
      <c r="F45" s="20">
        <v>2849356719</v>
      </c>
      <c r="G45" s="20">
        <v>2760269981</v>
      </c>
      <c r="H45" s="20">
        <v>-106846755</v>
      </c>
      <c r="I45" s="20"/>
      <c r="J45" s="20">
        <v>2653423226</v>
      </c>
      <c r="K45" s="20">
        <v>-1438282</v>
      </c>
      <c r="L45" s="20">
        <v>-56137891</v>
      </c>
      <c r="M45" s="20">
        <v>135770496</v>
      </c>
      <c r="N45" s="20">
        <v>78194323</v>
      </c>
      <c r="O45" s="20">
        <v>-58502350</v>
      </c>
      <c r="P45" s="20">
        <v>-21093621</v>
      </c>
      <c r="Q45" s="20">
        <v>95357348</v>
      </c>
      <c r="R45" s="20">
        <v>15761377</v>
      </c>
      <c r="S45" s="20">
        <v>-35668026</v>
      </c>
      <c r="T45" s="20">
        <v>-53558101</v>
      </c>
      <c r="U45" s="20"/>
      <c r="V45" s="20">
        <v>-89226127</v>
      </c>
      <c r="W45" s="20">
        <v>2658152799</v>
      </c>
      <c r="X45" s="20">
        <v>2849356719</v>
      </c>
      <c r="Y45" s="20">
        <v>-191203920</v>
      </c>
      <c r="Z45" s="48">
        <v>-6.71</v>
      </c>
      <c r="AA45" s="22">
        <v>2849356719</v>
      </c>
    </row>
    <row r="46" spans="1:27" ht="12.75">
      <c r="A46" s="23" t="s">
        <v>67</v>
      </c>
      <c r="B46" s="17"/>
      <c r="C46" s="18">
        <v>1000</v>
      </c>
      <c r="D46" s="18"/>
      <c r="E46" s="19">
        <v>327471400</v>
      </c>
      <c r="F46" s="20">
        <v>327470400</v>
      </c>
      <c r="G46" s="20">
        <v>1000</v>
      </c>
      <c r="H46" s="20"/>
      <c r="I46" s="20"/>
      <c r="J46" s="20">
        <v>1000</v>
      </c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>
        <v>1000</v>
      </c>
      <c r="X46" s="20">
        <v>327470400</v>
      </c>
      <c r="Y46" s="20">
        <v>-327469400</v>
      </c>
      <c r="Z46" s="48">
        <v>-100</v>
      </c>
      <c r="AA46" s="22">
        <v>327470400</v>
      </c>
    </row>
    <row r="47" spans="1:27" ht="12.75">
      <c r="A47" s="23"/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68</v>
      </c>
      <c r="B48" s="50" t="s">
        <v>64</v>
      </c>
      <c r="C48" s="51">
        <f aca="true" t="shared" si="7" ref="C48:Y48">SUM(C45:C47)</f>
        <v>2544924463</v>
      </c>
      <c r="D48" s="51">
        <f>SUM(D45:D47)</f>
        <v>0</v>
      </c>
      <c r="E48" s="52">
        <f t="shared" si="7"/>
        <v>3136940602</v>
      </c>
      <c r="F48" s="53">
        <f t="shared" si="7"/>
        <v>3176827119</v>
      </c>
      <c r="G48" s="53">
        <f t="shared" si="7"/>
        <v>2760270981</v>
      </c>
      <c r="H48" s="53">
        <f t="shared" si="7"/>
        <v>-106846755</v>
      </c>
      <c r="I48" s="53">
        <f t="shared" si="7"/>
        <v>0</v>
      </c>
      <c r="J48" s="53">
        <f t="shared" si="7"/>
        <v>2653424226</v>
      </c>
      <c r="K48" s="53">
        <f t="shared" si="7"/>
        <v>-1438282</v>
      </c>
      <c r="L48" s="53">
        <f t="shared" si="7"/>
        <v>-56137891</v>
      </c>
      <c r="M48" s="53">
        <f t="shared" si="7"/>
        <v>135770496</v>
      </c>
      <c r="N48" s="53">
        <f t="shared" si="7"/>
        <v>78194323</v>
      </c>
      <c r="O48" s="53">
        <f t="shared" si="7"/>
        <v>-58502350</v>
      </c>
      <c r="P48" s="53">
        <f t="shared" si="7"/>
        <v>-21093621</v>
      </c>
      <c r="Q48" s="53">
        <f t="shared" si="7"/>
        <v>95357348</v>
      </c>
      <c r="R48" s="53">
        <f t="shared" si="7"/>
        <v>15761377</v>
      </c>
      <c r="S48" s="53">
        <f t="shared" si="7"/>
        <v>-35668026</v>
      </c>
      <c r="T48" s="53">
        <f t="shared" si="7"/>
        <v>-53558101</v>
      </c>
      <c r="U48" s="53">
        <f t="shared" si="7"/>
        <v>0</v>
      </c>
      <c r="V48" s="53">
        <f t="shared" si="7"/>
        <v>-89226127</v>
      </c>
      <c r="W48" s="53">
        <f t="shared" si="7"/>
        <v>2658153799</v>
      </c>
      <c r="X48" s="53">
        <f t="shared" si="7"/>
        <v>3176827119</v>
      </c>
      <c r="Y48" s="53">
        <f t="shared" si="7"/>
        <v>-518673320</v>
      </c>
      <c r="Z48" s="54">
        <f>+IF(X48&lt;&gt;0,+(Y48/X48)*100,0)</f>
        <v>-16.326771982583292</v>
      </c>
      <c r="AA48" s="55">
        <f>SUM(AA45:AA47)</f>
        <v>3176827119</v>
      </c>
    </row>
    <row r="49" spans="1:27" ht="12.75">
      <c r="A49" s="56" t="s">
        <v>123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124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125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7" t="s">
        <v>112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126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-21555584</v>
      </c>
      <c r="D6" s="18"/>
      <c r="E6" s="19">
        <v>19257524</v>
      </c>
      <c r="F6" s="20">
        <v>58873105</v>
      </c>
      <c r="G6" s="20">
        <v>69703656</v>
      </c>
      <c r="H6" s="20">
        <v>-8060196</v>
      </c>
      <c r="I6" s="20">
        <v>-14289297</v>
      </c>
      <c r="J6" s="20">
        <v>47354163</v>
      </c>
      <c r="K6" s="20">
        <v>-14390383</v>
      </c>
      <c r="L6" s="20">
        <v>-1644184</v>
      </c>
      <c r="M6" s="20">
        <v>-21107497</v>
      </c>
      <c r="N6" s="20">
        <v>-37142064</v>
      </c>
      <c r="O6" s="20">
        <v>-11386946</v>
      </c>
      <c r="P6" s="20">
        <v>-3828305</v>
      </c>
      <c r="Q6" s="20">
        <v>15897138</v>
      </c>
      <c r="R6" s="20">
        <v>681887</v>
      </c>
      <c r="S6" s="20">
        <v>-11712723</v>
      </c>
      <c r="T6" s="20">
        <v>-12714364</v>
      </c>
      <c r="U6" s="20">
        <v>34056876</v>
      </c>
      <c r="V6" s="20">
        <v>9629789</v>
      </c>
      <c r="W6" s="20">
        <v>20523775</v>
      </c>
      <c r="X6" s="20">
        <v>58873105</v>
      </c>
      <c r="Y6" s="20">
        <v>-38349330</v>
      </c>
      <c r="Z6" s="21">
        <v>-65.14</v>
      </c>
      <c r="AA6" s="22">
        <v>58873105</v>
      </c>
    </row>
    <row r="7" spans="1:27" ht="12.75">
      <c r="A7" s="23" t="s">
        <v>34</v>
      </c>
      <c r="B7" s="17"/>
      <c r="C7" s="18">
        <v>11295</v>
      </c>
      <c r="D7" s="18"/>
      <c r="E7" s="19"/>
      <c r="F7" s="20">
        <v>1733533</v>
      </c>
      <c r="G7" s="20">
        <v>9392</v>
      </c>
      <c r="H7" s="20">
        <v>7951</v>
      </c>
      <c r="I7" s="20">
        <v>7635</v>
      </c>
      <c r="J7" s="20">
        <v>24978</v>
      </c>
      <c r="K7" s="20">
        <v>9348</v>
      </c>
      <c r="L7" s="20">
        <v>9095</v>
      </c>
      <c r="M7" s="20">
        <v>60009446</v>
      </c>
      <c r="N7" s="20">
        <v>60027889</v>
      </c>
      <c r="O7" s="20">
        <v>159600</v>
      </c>
      <c r="P7" s="20">
        <v>397854</v>
      </c>
      <c r="Q7" s="20">
        <v>30366524</v>
      </c>
      <c r="R7" s="20">
        <v>30923978</v>
      </c>
      <c r="S7" s="20">
        <v>366189</v>
      </c>
      <c r="T7" s="20">
        <v>317527</v>
      </c>
      <c r="U7" s="20">
        <v>-61726079</v>
      </c>
      <c r="V7" s="20">
        <v>-61042363</v>
      </c>
      <c r="W7" s="20">
        <v>29934482</v>
      </c>
      <c r="X7" s="20">
        <v>1733533</v>
      </c>
      <c r="Y7" s="20">
        <v>28200949</v>
      </c>
      <c r="Z7" s="21">
        <v>1626.79</v>
      </c>
      <c r="AA7" s="22">
        <v>1733533</v>
      </c>
    </row>
    <row r="8" spans="1:27" ht="12.75">
      <c r="A8" s="23" t="s">
        <v>35</v>
      </c>
      <c r="B8" s="17"/>
      <c r="C8" s="18">
        <v>9595844</v>
      </c>
      <c r="D8" s="18"/>
      <c r="E8" s="19">
        <v>57197008</v>
      </c>
      <c r="F8" s="20">
        <v>57987419</v>
      </c>
      <c r="G8" s="20">
        <v>-567049</v>
      </c>
      <c r="H8" s="20">
        <v>4007348</v>
      </c>
      <c r="I8" s="20">
        <v>5043178</v>
      </c>
      <c r="J8" s="20">
        <v>8483477</v>
      </c>
      <c r="K8" s="20">
        <v>3416162</v>
      </c>
      <c r="L8" s="20">
        <v>2635947</v>
      </c>
      <c r="M8" s="20">
        <v>5528302</v>
      </c>
      <c r="N8" s="20">
        <v>11580411</v>
      </c>
      <c r="O8" s="20">
        <v>-799351</v>
      </c>
      <c r="P8" s="20">
        <v>1020639</v>
      </c>
      <c r="Q8" s="20">
        <v>4011442</v>
      </c>
      <c r="R8" s="20">
        <v>4232730</v>
      </c>
      <c r="S8" s="20">
        <v>4249477</v>
      </c>
      <c r="T8" s="20">
        <v>14291183</v>
      </c>
      <c r="U8" s="20">
        <v>-4510214</v>
      </c>
      <c r="V8" s="20">
        <v>14030446</v>
      </c>
      <c r="W8" s="20">
        <v>38327064</v>
      </c>
      <c r="X8" s="20">
        <v>57987419</v>
      </c>
      <c r="Y8" s="20">
        <v>-19660355</v>
      </c>
      <c r="Z8" s="21">
        <v>-33.9</v>
      </c>
      <c r="AA8" s="22">
        <v>57987419</v>
      </c>
    </row>
    <row r="9" spans="1:27" ht="12.75">
      <c r="A9" s="23" t="s">
        <v>36</v>
      </c>
      <c r="B9" s="17"/>
      <c r="C9" s="18">
        <v>-43399035</v>
      </c>
      <c r="D9" s="18"/>
      <c r="E9" s="19"/>
      <c r="F9" s="20">
        <v>4210863</v>
      </c>
      <c r="G9" s="20">
        <v>1059145</v>
      </c>
      <c r="H9" s="20">
        <v>1216824</v>
      </c>
      <c r="I9" s="20">
        <v>-754895</v>
      </c>
      <c r="J9" s="20">
        <v>1521074</v>
      </c>
      <c r="K9" s="20">
        <v>-70414</v>
      </c>
      <c r="L9" s="20">
        <v>-358467</v>
      </c>
      <c r="M9" s="20">
        <v>-3054110</v>
      </c>
      <c r="N9" s="20">
        <v>-3482991</v>
      </c>
      <c r="O9" s="20">
        <v>548005</v>
      </c>
      <c r="P9" s="20">
        <v>467018</v>
      </c>
      <c r="Q9" s="20">
        <v>-1558191</v>
      </c>
      <c r="R9" s="20">
        <v>-543168</v>
      </c>
      <c r="S9" s="20">
        <v>340476</v>
      </c>
      <c r="T9" s="20">
        <v>578083</v>
      </c>
      <c r="U9" s="20">
        <v>1582901</v>
      </c>
      <c r="V9" s="20">
        <v>2501460</v>
      </c>
      <c r="W9" s="20">
        <v>-3625</v>
      </c>
      <c r="X9" s="20">
        <v>4210863</v>
      </c>
      <c r="Y9" s="20">
        <v>-4214488</v>
      </c>
      <c r="Z9" s="21">
        <v>-100.09</v>
      </c>
      <c r="AA9" s="22">
        <v>4210863</v>
      </c>
    </row>
    <row r="10" spans="1:27" ht="12.7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2.75">
      <c r="A11" s="23" t="s">
        <v>38</v>
      </c>
      <c r="B11" s="17"/>
      <c r="C11" s="18">
        <v>-55305</v>
      </c>
      <c r="D11" s="18"/>
      <c r="E11" s="19">
        <v>500000</v>
      </c>
      <c r="F11" s="20">
        <v>508412</v>
      </c>
      <c r="G11" s="20">
        <v>-4846</v>
      </c>
      <c r="H11" s="20">
        <v>17842</v>
      </c>
      <c r="I11" s="20">
        <v>684731</v>
      </c>
      <c r="J11" s="20">
        <v>697727</v>
      </c>
      <c r="K11" s="20">
        <v>3659</v>
      </c>
      <c r="L11" s="20">
        <v>-13695</v>
      </c>
      <c r="M11" s="20">
        <v>-53346</v>
      </c>
      <c r="N11" s="20">
        <v>-63382</v>
      </c>
      <c r="O11" s="20"/>
      <c r="P11" s="20">
        <v>80907</v>
      </c>
      <c r="Q11" s="20">
        <v>140178</v>
      </c>
      <c r="R11" s="20">
        <v>221085</v>
      </c>
      <c r="S11" s="20"/>
      <c r="T11" s="20">
        <v>25710</v>
      </c>
      <c r="U11" s="20">
        <v>-258055</v>
      </c>
      <c r="V11" s="20">
        <v>-232345</v>
      </c>
      <c r="W11" s="20">
        <v>623085</v>
      </c>
      <c r="X11" s="20">
        <v>508412</v>
      </c>
      <c r="Y11" s="20">
        <v>114673</v>
      </c>
      <c r="Z11" s="21">
        <v>22.56</v>
      </c>
      <c r="AA11" s="22">
        <v>508412</v>
      </c>
    </row>
    <row r="12" spans="1:27" ht="12.75">
      <c r="A12" s="27" t="s">
        <v>39</v>
      </c>
      <c r="B12" s="28"/>
      <c r="C12" s="29">
        <f aca="true" t="shared" si="0" ref="C12:Y12">SUM(C6:C11)</f>
        <v>-55402785</v>
      </c>
      <c r="D12" s="29">
        <f>SUM(D6:D11)</f>
        <v>0</v>
      </c>
      <c r="E12" s="30">
        <f t="shared" si="0"/>
        <v>76954532</v>
      </c>
      <c r="F12" s="31">
        <f t="shared" si="0"/>
        <v>123313332</v>
      </c>
      <c r="G12" s="31">
        <f t="shared" si="0"/>
        <v>70200298</v>
      </c>
      <c r="H12" s="31">
        <f t="shared" si="0"/>
        <v>-2810231</v>
      </c>
      <c r="I12" s="31">
        <f t="shared" si="0"/>
        <v>-9308648</v>
      </c>
      <c r="J12" s="31">
        <f t="shared" si="0"/>
        <v>58081419</v>
      </c>
      <c r="K12" s="31">
        <f t="shared" si="0"/>
        <v>-11031628</v>
      </c>
      <c r="L12" s="31">
        <f t="shared" si="0"/>
        <v>628696</v>
      </c>
      <c r="M12" s="31">
        <f t="shared" si="0"/>
        <v>41322795</v>
      </c>
      <c r="N12" s="31">
        <f t="shared" si="0"/>
        <v>30919863</v>
      </c>
      <c r="O12" s="31">
        <f t="shared" si="0"/>
        <v>-11478692</v>
      </c>
      <c r="P12" s="31">
        <f t="shared" si="0"/>
        <v>-1861887</v>
      </c>
      <c r="Q12" s="31">
        <f t="shared" si="0"/>
        <v>48857091</v>
      </c>
      <c r="R12" s="31">
        <f t="shared" si="0"/>
        <v>35516512</v>
      </c>
      <c r="S12" s="31">
        <f t="shared" si="0"/>
        <v>-6756581</v>
      </c>
      <c r="T12" s="31">
        <f t="shared" si="0"/>
        <v>2498139</v>
      </c>
      <c r="U12" s="31">
        <f t="shared" si="0"/>
        <v>-30854571</v>
      </c>
      <c r="V12" s="31">
        <f t="shared" si="0"/>
        <v>-35113013</v>
      </c>
      <c r="W12" s="31">
        <f t="shared" si="0"/>
        <v>89404781</v>
      </c>
      <c r="X12" s="31">
        <f t="shared" si="0"/>
        <v>123313332</v>
      </c>
      <c r="Y12" s="31">
        <f t="shared" si="0"/>
        <v>-33908551</v>
      </c>
      <c r="Z12" s="32">
        <f>+IF(X12&lt;&gt;0,+(Y12/X12)*100,0)</f>
        <v>-27.497879142540725</v>
      </c>
      <c r="AA12" s="33">
        <f>SUM(AA6:AA11)</f>
        <v>123313332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2.7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2.75">
      <c r="A17" s="23" t="s">
        <v>43</v>
      </c>
      <c r="B17" s="17"/>
      <c r="C17" s="18">
        <v>-45000</v>
      </c>
      <c r="D17" s="18"/>
      <c r="E17" s="19">
        <v>58198905</v>
      </c>
      <c r="F17" s="20">
        <v>57876705</v>
      </c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>
        <v>57876705</v>
      </c>
      <c r="Y17" s="20">
        <v>-57876705</v>
      </c>
      <c r="Z17" s="21">
        <v>-100</v>
      </c>
      <c r="AA17" s="22">
        <v>57876705</v>
      </c>
    </row>
    <row r="18" spans="1:27" ht="12.7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>
        <v>-1691047</v>
      </c>
      <c r="D19" s="18"/>
      <c r="E19" s="19">
        <v>485173412</v>
      </c>
      <c r="F19" s="20">
        <v>517962475</v>
      </c>
      <c r="G19" s="20">
        <v>27539</v>
      </c>
      <c r="H19" s="20">
        <v>1397663</v>
      </c>
      <c r="I19" s="20">
        <v>4046510</v>
      </c>
      <c r="J19" s="20">
        <v>5471712</v>
      </c>
      <c r="K19" s="20">
        <v>-8258119</v>
      </c>
      <c r="L19" s="20">
        <v>-1490242</v>
      </c>
      <c r="M19" s="20">
        <v>887783</v>
      </c>
      <c r="N19" s="20">
        <v>-8860578</v>
      </c>
      <c r="O19" s="20">
        <v>-108522</v>
      </c>
      <c r="P19" s="20">
        <v>-1167008</v>
      </c>
      <c r="Q19" s="20">
        <v>-297837</v>
      </c>
      <c r="R19" s="20">
        <v>-1573367</v>
      </c>
      <c r="S19" s="20">
        <v>32095</v>
      </c>
      <c r="T19" s="20">
        <v>-4459279</v>
      </c>
      <c r="U19" s="20">
        <v>7005118</v>
      </c>
      <c r="V19" s="20">
        <v>2577934</v>
      </c>
      <c r="W19" s="20">
        <v>-2384299</v>
      </c>
      <c r="X19" s="20">
        <v>517962475</v>
      </c>
      <c r="Y19" s="20">
        <v>-520346774</v>
      </c>
      <c r="Z19" s="21">
        <v>-100.46</v>
      </c>
      <c r="AA19" s="22">
        <v>517962475</v>
      </c>
    </row>
    <row r="20" spans="1:27" ht="12.75">
      <c r="A20" s="23"/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46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2.75">
      <c r="A22" s="23" t="s">
        <v>47</v>
      </c>
      <c r="B22" s="17"/>
      <c r="C22" s="18">
        <v>180944</v>
      </c>
      <c r="D22" s="18"/>
      <c r="E22" s="19">
        <v>1200000</v>
      </c>
      <c r="F22" s="20">
        <v>835853</v>
      </c>
      <c r="G22" s="20"/>
      <c r="H22" s="20"/>
      <c r="I22" s="20"/>
      <c r="J22" s="20"/>
      <c r="K22" s="20">
        <v>-40023</v>
      </c>
      <c r="L22" s="20">
        <v>-10006</v>
      </c>
      <c r="M22" s="20">
        <v>-10006</v>
      </c>
      <c r="N22" s="20">
        <v>-60035</v>
      </c>
      <c r="O22" s="20">
        <v>-10006</v>
      </c>
      <c r="P22" s="20">
        <v>-10006</v>
      </c>
      <c r="Q22" s="20">
        <v>-10006</v>
      </c>
      <c r="R22" s="20">
        <v>-30018</v>
      </c>
      <c r="S22" s="20"/>
      <c r="T22" s="20">
        <v>-20012</v>
      </c>
      <c r="U22" s="20"/>
      <c r="V22" s="20">
        <v>-20012</v>
      </c>
      <c r="W22" s="20">
        <v>-110065</v>
      </c>
      <c r="X22" s="20">
        <v>835853</v>
      </c>
      <c r="Y22" s="20">
        <v>-945918</v>
      </c>
      <c r="Z22" s="21">
        <v>-113.17</v>
      </c>
      <c r="AA22" s="22">
        <v>835853</v>
      </c>
    </row>
    <row r="23" spans="1:27" ht="12.75">
      <c r="A23" s="23" t="s">
        <v>48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2.75">
      <c r="A24" s="27" t="s">
        <v>49</v>
      </c>
      <c r="B24" s="35"/>
      <c r="C24" s="29">
        <f aca="true" t="shared" si="1" ref="C24:Y24">SUM(C15:C23)</f>
        <v>-1555103</v>
      </c>
      <c r="D24" s="29">
        <f>SUM(D15:D23)</f>
        <v>0</v>
      </c>
      <c r="E24" s="36">
        <f t="shared" si="1"/>
        <v>544572317</v>
      </c>
      <c r="F24" s="37">
        <f t="shared" si="1"/>
        <v>576675033</v>
      </c>
      <c r="G24" s="37">
        <f t="shared" si="1"/>
        <v>27539</v>
      </c>
      <c r="H24" s="37">
        <f t="shared" si="1"/>
        <v>1397663</v>
      </c>
      <c r="I24" s="37">
        <f t="shared" si="1"/>
        <v>4046510</v>
      </c>
      <c r="J24" s="37">
        <f t="shared" si="1"/>
        <v>5471712</v>
      </c>
      <c r="K24" s="37">
        <f t="shared" si="1"/>
        <v>-8298142</v>
      </c>
      <c r="L24" s="37">
        <f t="shared" si="1"/>
        <v>-1500248</v>
      </c>
      <c r="M24" s="37">
        <f t="shared" si="1"/>
        <v>877777</v>
      </c>
      <c r="N24" s="37">
        <f t="shared" si="1"/>
        <v>-8920613</v>
      </c>
      <c r="O24" s="37">
        <f t="shared" si="1"/>
        <v>-118528</v>
      </c>
      <c r="P24" s="37">
        <f t="shared" si="1"/>
        <v>-1177014</v>
      </c>
      <c r="Q24" s="37">
        <f t="shared" si="1"/>
        <v>-307843</v>
      </c>
      <c r="R24" s="37">
        <f t="shared" si="1"/>
        <v>-1603385</v>
      </c>
      <c r="S24" s="37">
        <f t="shared" si="1"/>
        <v>32095</v>
      </c>
      <c r="T24" s="37">
        <f t="shared" si="1"/>
        <v>-4479291</v>
      </c>
      <c r="U24" s="37">
        <f t="shared" si="1"/>
        <v>7005118</v>
      </c>
      <c r="V24" s="37">
        <f t="shared" si="1"/>
        <v>2557922</v>
      </c>
      <c r="W24" s="37">
        <f t="shared" si="1"/>
        <v>-2494364</v>
      </c>
      <c r="X24" s="37">
        <f t="shared" si="1"/>
        <v>576675033</v>
      </c>
      <c r="Y24" s="37">
        <f t="shared" si="1"/>
        <v>-579169397</v>
      </c>
      <c r="Z24" s="38">
        <f>+IF(X24&lt;&gt;0,+(Y24/X24)*100,0)</f>
        <v>-100.43254239515515</v>
      </c>
      <c r="AA24" s="39">
        <f>SUM(AA15:AA23)</f>
        <v>576675033</v>
      </c>
    </row>
    <row r="25" spans="1:27" ht="12.75">
      <c r="A25" s="27" t="s">
        <v>50</v>
      </c>
      <c r="B25" s="28"/>
      <c r="C25" s="29">
        <f aca="true" t="shared" si="2" ref="C25:Y25">+C12+C24</f>
        <v>-56957888</v>
      </c>
      <c r="D25" s="29">
        <f>+D12+D24</f>
        <v>0</v>
      </c>
      <c r="E25" s="30">
        <f t="shared" si="2"/>
        <v>621526849</v>
      </c>
      <c r="F25" s="31">
        <f t="shared" si="2"/>
        <v>699988365</v>
      </c>
      <c r="G25" s="31">
        <f t="shared" si="2"/>
        <v>70227837</v>
      </c>
      <c r="H25" s="31">
        <f t="shared" si="2"/>
        <v>-1412568</v>
      </c>
      <c r="I25" s="31">
        <f t="shared" si="2"/>
        <v>-5262138</v>
      </c>
      <c r="J25" s="31">
        <f t="shared" si="2"/>
        <v>63553131</v>
      </c>
      <c r="K25" s="31">
        <f t="shared" si="2"/>
        <v>-19329770</v>
      </c>
      <c r="L25" s="31">
        <f t="shared" si="2"/>
        <v>-871552</v>
      </c>
      <c r="M25" s="31">
        <f t="shared" si="2"/>
        <v>42200572</v>
      </c>
      <c r="N25" s="31">
        <f t="shared" si="2"/>
        <v>21999250</v>
      </c>
      <c r="O25" s="31">
        <f t="shared" si="2"/>
        <v>-11597220</v>
      </c>
      <c r="P25" s="31">
        <f t="shared" si="2"/>
        <v>-3038901</v>
      </c>
      <c r="Q25" s="31">
        <f t="shared" si="2"/>
        <v>48549248</v>
      </c>
      <c r="R25" s="31">
        <f t="shared" si="2"/>
        <v>33913127</v>
      </c>
      <c r="S25" s="31">
        <f t="shared" si="2"/>
        <v>-6724486</v>
      </c>
      <c r="T25" s="31">
        <f t="shared" si="2"/>
        <v>-1981152</v>
      </c>
      <c r="U25" s="31">
        <f t="shared" si="2"/>
        <v>-23849453</v>
      </c>
      <c r="V25" s="31">
        <f t="shared" si="2"/>
        <v>-32555091</v>
      </c>
      <c r="W25" s="31">
        <f t="shared" si="2"/>
        <v>86910417</v>
      </c>
      <c r="X25" s="31">
        <f t="shared" si="2"/>
        <v>699988365</v>
      </c>
      <c r="Y25" s="31">
        <f t="shared" si="2"/>
        <v>-613077948</v>
      </c>
      <c r="Z25" s="32">
        <f>+IF(X25&lt;&gt;0,+(Y25/X25)*100,0)</f>
        <v>-87.58401977152863</v>
      </c>
      <c r="AA25" s="33">
        <f>+AA12+AA24</f>
        <v>699988365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51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52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53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54</v>
      </c>
      <c r="B30" s="17"/>
      <c r="C30" s="18">
        <v>-1057081</v>
      </c>
      <c r="D30" s="18"/>
      <c r="E30" s="19">
        <v>970704</v>
      </c>
      <c r="F30" s="20">
        <v>851378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>
        <v>-940038</v>
      </c>
      <c r="V30" s="20">
        <v>-940038</v>
      </c>
      <c r="W30" s="20">
        <v>-940038</v>
      </c>
      <c r="X30" s="20">
        <v>851378</v>
      </c>
      <c r="Y30" s="20">
        <v>-1791416</v>
      </c>
      <c r="Z30" s="21">
        <v>-210.41</v>
      </c>
      <c r="AA30" s="22">
        <v>851378</v>
      </c>
    </row>
    <row r="31" spans="1:27" ht="12.75">
      <c r="A31" s="23" t="s">
        <v>55</v>
      </c>
      <c r="B31" s="17"/>
      <c r="C31" s="18">
        <v>497923</v>
      </c>
      <c r="D31" s="18"/>
      <c r="E31" s="19">
        <v>450000</v>
      </c>
      <c r="F31" s="20">
        <v>422027</v>
      </c>
      <c r="G31" s="20">
        <v>5302</v>
      </c>
      <c r="H31" s="20">
        <v>331221</v>
      </c>
      <c r="I31" s="20">
        <v>-341269</v>
      </c>
      <c r="J31" s="20">
        <v>-4746</v>
      </c>
      <c r="K31" s="20">
        <v>5313</v>
      </c>
      <c r="L31" s="20">
        <v>-12955</v>
      </c>
      <c r="M31" s="20">
        <v>5149</v>
      </c>
      <c r="N31" s="20">
        <v>-2493</v>
      </c>
      <c r="O31" s="20">
        <v>-9429</v>
      </c>
      <c r="P31" s="20">
        <v>56316</v>
      </c>
      <c r="Q31" s="20">
        <v>-58341</v>
      </c>
      <c r="R31" s="20">
        <v>-11454</v>
      </c>
      <c r="S31" s="20">
        <v>-6197</v>
      </c>
      <c r="T31" s="20">
        <v>-55623</v>
      </c>
      <c r="U31" s="20">
        <v>-29071</v>
      </c>
      <c r="V31" s="20">
        <v>-90891</v>
      </c>
      <c r="W31" s="20">
        <v>-109584</v>
      </c>
      <c r="X31" s="20">
        <v>422027</v>
      </c>
      <c r="Y31" s="20">
        <v>-531611</v>
      </c>
      <c r="Z31" s="21">
        <v>-125.97</v>
      </c>
      <c r="AA31" s="22">
        <v>422027</v>
      </c>
    </row>
    <row r="32" spans="1:27" ht="12.75">
      <c r="A32" s="23" t="s">
        <v>56</v>
      </c>
      <c r="B32" s="17"/>
      <c r="C32" s="18">
        <v>-16443707</v>
      </c>
      <c r="D32" s="18"/>
      <c r="E32" s="19">
        <v>24147234</v>
      </c>
      <c r="F32" s="20">
        <v>2398032</v>
      </c>
      <c r="G32" s="20">
        <v>10613823</v>
      </c>
      <c r="H32" s="20">
        <v>3694026</v>
      </c>
      <c r="I32" s="20">
        <v>-2436152</v>
      </c>
      <c r="J32" s="20">
        <v>11871697</v>
      </c>
      <c r="K32" s="20">
        <v>-2110421</v>
      </c>
      <c r="L32" s="20">
        <v>8897030</v>
      </c>
      <c r="M32" s="20">
        <v>-4501022</v>
      </c>
      <c r="N32" s="20">
        <v>2285587</v>
      </c>
      <c r="O32" s="20">
        <v>244015</v>
      </c>
      <c r="P32" s="20">
        <v>3405918</v>
      </c>
      <c r="Q32" s="20">
        <v>1215821</v>
      </c>
      <c r="R32" s="20">
        <v>4865754</v>
      </c>
      <c r="S32" s="20">
        <v>-954764</v>
      </c>
      <c r="T32" s="20">
        <v>8092419</v>
      </c>
      <c r="U32" s="20">
        <v>-7198976</v>
      </c>
      <c r="V32" s="20">
        <v>-61321</v>
      </c>
      <c r="W32" s="20">
        <v>18961717</v>
      </c>
      <c r="X32" s="20">
        <v>2398032</v>
      </c>
      <c r="Y32" s="20">
        <v>16563685</v>
      </c>
      <c r="Z32" s="21">
        <v>690.72</v>
      </c>
      <c r="AA32" s="22">
        <v>2398032</v>
      </c>
    </row>
    <row r="33" spans="1:27" ht="12.75">
      <c r="A33" s="23" t="s">
        <v>57</v>
      </c>
      <c r="B33" s="17"/>
      <c r="C33" s="18">
        <v>-481538</v>
      </c>
      <c r="D33" s="18"/>
      <c r="E33" s="19"/>
      <c r="F33" s="20">
        <v>1775085</v>
      </c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>
        <v>1775085</v>
      </c>
      <c r="Y33" s="20">
        <v>-1775085</v>
      </c>
      <c r="Z33" s="21">
        <v>-100</v>
      </c>
      <c r="AA33" s="22">
        <v>1775085</v>
      </c>
    </row>
    <row r="34" spans="1:27" ht="12.75">
      <c r="A34" s="27" t="s">
        <v>58</v>
      </c>
      <c r="B34" s="28"/>
      <c r="C34" s="29">
        <f aca="true" t="shared" si="3" ref="C34:Y34">SUM(C29:C33)</f>
        <v>-17484403</v>
      </c>
      <c r="D34" s="29">
        <f>SUM(D29:D33)</f>
        <v>0</v>
      </c>
      <c r="E34" s="30">
        <f t="shared" si="3"/>
        <v>25567938</v>
      </c>
      <c r="F34" s="31">
        <f t="shared" si="3"/>
        <v>5446522</v>
      </c>
      <c r="G34" s="31">
        <f t="shared" si="3"/>
        <v>10619125</v>
      </c>
      <c r="H34" s="31">
        <f t="shared" si="3"/>
        <v>4025247</v>
      </c>
      <c r="I34" s="31">
        <f t="shared" si="3"/>
        <v>-2777421</v>
      </c>
      <c r="J34" s="31">
        <f t="shared" si="3"/>
        <v>11866951</v>
      </c>
      <c r="K34" s="31">
        <f t="shared" si="3"/>
        <v>-2105108</v>
      </c>
      <c r="L34" s="31">
        <f t="shared" si="3"/>
        <v>8884075</v>
      </c>
      <c r="M34" s="31">
        <f t="shared" si="3"/>
        <v>-4495873</v>
      </c>
      <c r="N34" s="31">
        <f t="shared" si="3"/>
        <v>2283094</v>
      </c>
      <c r="O34" s="31">
        <f t="shared" si="3"/>
        <v>234586</v>
      </c>
      <c r="P34" s="31">
        <f t="shared" si="3"/>
        <v>3462234</v>
      </c>
      <c r="Q34" s="31">
        <f t="shared" si="3"/>
        <v>1157480</v>
      </c>
      <c r="R34" s="31">
        <f t="shared" si="3"/>
        <v>4854300</v>
      </c>
      <c r="S34" s="31">
        <f t="shared" si="3"/>
        <v>-960961</v>
      </c>
      <c r="T34" s="31">
        <f t="shared" si="3"/>
        <v>8036796</v>
      </c>
      <c r="U34" s="31">
        <f t="shared" si="3"/>
        <v>-8168085</v>
      </c>
      <c r="V34" s="31">
        <f t="shared" si="3"/>
        <v>-1092250</v>
      </c>
      <c r="W34" s="31">
        <f t="shared" si="3"/>
        <v>17912095</v>
      </c>
      <c r="X34" s="31">
        <f t="shared" si="3"/>
        <v>5446522</v>
      </c>
      <c r="Y34" s="31">
        <f t="shared" si="3"/>
        <v>12465573</v>
      </c>
      <c r="Z34" s="32">
        <f>+IF(X34&lt;&gt;0,+(Y34/X34)*100,0)</f>
        <v>228.87216833054197</v>
      </c>
      <c r="AA34" s="33">
        <f>SUM(AA29:AA33)</f>
        <v>5446522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59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60</v>
      </c>
      <c r="B37" s="17"/>
      <c r="C37" s="18">
        <v>-28588</v>
      </c>
      <c r="D37" s="18"/>
      <c r="E37" s="19">
        <v>1974170</v>
      </c>
      <c r="F37" s="20">
        <v>1890284</v>
      </c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>
        <v>-31770</v>
      </c>
      <c r="V37" s="20">
        <v>-31770</v>
      </c>
      <c r="W37" s="20">
        <v>-31770</v>
      </c>
      <c r="X37" s="20">
        <v>1890284</v>
      </c>
      <c r="Y37" s="20">
        <v>-1922054</v>
      </c>
      <c r="Z37" s="21">
        <v>-101.68</v>
      </c>
      <c r="AA37" s="22">
        <v>1890284</v>
      </c>
    </row>
    <row r="38" spans="1:27" ht="12.75">
      <c r="A38" s="23" t="s">
        <v>57</v>
      </c>
      <c r="B38" s="17"/>
      <c r="C38" s="18">
        <v>-388000</v>
      </c>
      <c r="D38" s="18"/>
      <c r="E38" s="19">
        <v>17570108</v>
      </c>
      <c r="F38" s="20">
        <v>17764000</v>
      </c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>
        <v>17764000</v>
      </c>
      <c r="Y38" s="20">
        <v>-17764000</v>
      </c>
      <c r="Z38" s="21">
        <v>-100</v>
      </c>
      <c r="AA38" s="22">
        <v>17764000</v>
      </c>
    </row>
    <row r="39" spans="1:27" ht="12.75">
      <c r="A39" s="27" t="s">
        <v>61</v>
      </c>
      <c r="B39" s="35"/>
      <c r="C39" s="29">
        <f aca="true" t="shared" si="4" ref="C39:Y39">SUM(C37:C38)</f>
        <v>-416588</v>
      </c>
      <c r="D39" s="29">
        <f>SUM(D37:D38)</f>
        <v>0</v>
      </c>
      <c r="E39" s="36">
        <f t="shared" si="4"/>
        <v>19544278</v>
      </c>
      <c r="F39" s="37">
        <f t="shared" si="4"/>
        <v>19654284</v>
      </c>
      <c r="G39" s="37">
        <f t="shared" si="4"/>
        <v>0</v>
      </c>
      <c r="H39" s="37">
        <f t="shared" si="4"/>
        <v>0</v>
      </c>
      <c r="I39" s="37">
        <f t="shared" si="4"/>
        <v>0</v>
      </c>
      <c r="J39" s="37">
        <f t="shared" si="4"/>
        <v>0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-31770</v>
      </c>
      <c r="V39" s="37">
        <f t="shared" si="4"/>
        <v>-31770</v>
      </c>
      <c r="W39" s="37">
        <f t="shared" si="4"/>
        <v>-31770</v>
      </c>
      <c r="X39" s="37">
        <f t="shared" si="4"/>
        <v>19654284</v>
      </c>
      <c r="Y39" s="37">
        <f t="shared" si="4"/>
        <v>-19686054</v>
      </c>
      <c r="Z39" s="38">
        <f>+IF(X39&lt;&gt;0,+(Y39/X39)*100,0)</f>
        <v>-100.16164414842078</v>
      </c>
      <c r="AA39" s="39">
        <f>SUM(AA37:AA38)</f>
        <v>19654284</v>
      </c>
    </row>
    <row r="40" spans="1:27" ht="12.75">
      <c r="A40" s="27" t="s">
        <v>62</v>
      </c>
      <c r="B40" s="28"/>
      <c r="C40" s="29">
        <f aca="true" t="shared" si="5" ref="C40:Y40">+C34+C39</f>
        <v>-17900991</v>
      </c>
      <c r="D40" s="29">
        <f>+D34+D39</f>
        <v>0</v>
      </c>
      <c r="E40" s="30">
        <f t="shared" si="5"/>
        <v>45112216</v>
      </c>
      <c r="F40" s="31">
        <f t="shared" si="5"/>
        <v>25100806</v>
      </c>
      <c r="G40" s="31">
        <f t="shared" si="5"/>
        <v>10619125</v>
      </c>
      <c r="H40" s="31">
        <f t="shared" si="5"/>
        <v>4025247</v>
      </c>
      <c r="I40" s="31">
        <f t="shared" si="5"/>
        <v>-2777421</v>
      </c>
      <c r="J40" s="31">
        <f t="shared" si="5"/>
        <v>11866951</v>
      </c>
      <c r="K40" s="31">
        <f t="shared" si="5"/>
        <v>-2105108</v>
      </c>
      <c r="L40" s="31">
        <f t="shared" si="5"/>
        <v>8884075</v>
      </c>
      <c r="M40" s="31">
        <f t="shared" si="5"/>
        <v>-4495873</v>
      </c>
      <c r="N40" s="31">
        <f t="shared" si="5"/>
        <v>2283094</v>
      </c>
      <c r="O40" s="31">
        <f t="shared" si="5"/>
        <v>234586</v>
      </c>
      <c r="P40" s="31">
        <f t="shared" si="5"/>
        <v>3462234</v>
      </c>
      <c r="Q40" s="31">
        <f t="shared" si="5"/>
        <v>1157480</v>
      </c>
      <c r="R40" s="31">
        <f t="shared" si="5"/>
        <v>4854300</v>
      </c>
      <c r="S40" s="31">
        <f t="shared" si="5"/>
        <v>-960961</v>
      </c>
      <c r="T40" s="31">
        <f t="shared" si="5"/>
        <v>8036796</v>
      </c>
      <c r="U40" s="31">
        <f t="shared" si="5"/>
        <v>-8199855</v>
      </c>
      <c r="V40" s="31">
        <f t="shared" si="5"/>
        <v>-1124020</v>
      </c>
      <c r="W40" s="31">
        <f t="shared" si="5"/>
        <v>17880325</v>
      </c>
      <c r="X40" s="31">
        <f t="shared" si="5"/>
        <v>25100806</v>
      </c>
      <c r="Y40" s="31">
        <f t="shared" si="5"/>
        <v>-7220481</v>
      </c>
      <c r="Z40" s="32">
        <f>+IF(X40&lt;&gt;0,+(Y40/X40)*100,0)</f>
        <v>-28.765932854905135</v>
      </c>
      <c r="AA40" s="33">
        <f>+AA34+AA39</f>
        <v>25100806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-39056897</v>
      </c>
      <c r="D42" s="43">
        <f>+D25-D40</f>
        <v>0</v>
      </c>
      <c r="E42" s="44">
        <f t="shared" si="6"/>
        <v>576414633</v>
      </c>
      <c r="F42" s="45">
        <f t="shared" si="6"/>
        <v>674887559</v>
      </c>
      <c r="G42" s="45">
        <f t="shared" si="6"/>
        <v>59608712</v>
      </c>
      <c r="H42" s="45">
        <f t="shared" si="6"/>
        <v>-5437815</v>
      </c>
      <c r="I42" s="45">
        <f t="shared" si="6"/>
        <v>-2484717</v>
      </c>
      <c r="J42" s="45">
        <f t="shared" si="6"/>
        <v>51686180</v>
      </c>
      <c r="K42" s="45">
        <f t="shared" si="6"/>
        <v>-17224662</v>
      </c>
      <c r="L42" s="45">
        <f t="shared" si="6"/>
        <v>-9755627</v>
      </c>
      <c r="M42" s="45">
        <f t="shared" si="6"/>
        <v>46696445</v>
      </c>
      <c r="N42" s="45">
        <f t="shared" si="6"/>
        <v>19716156</v>
      </c>
      <c r="O42" s="45">
        <f t="shared" si="6"/>
        <v>-11831806</v>
      </c>
      <c r="P42" s="45">
        <f t="shared" si="6"/>
        <v>-6501135</v>
      </c>
      <c r="Q42" s="45">
        <f t="shared" si="6"/>
        <v>47391768</v>
      </c>
      <c r="R42" s="45">
        <f t="shared" si="6"/>
        <v>29058827</v>
      </c>
      <c r="S42" s="45">
        <f t="shared" si="6"/>
        <v>-5763525</v>
      </c>
      <c r="T42" s="45">
        <f t="shared" si="6"/>
        <v>-10017948</v>
      </c>
      <c r="U42" s="45">
        <f t="shared" si="6"/>
        <v>-15649598</v>
      </c>
      <c r="V42" s="45">
        <f t="shared" si="6"/>
        <v>-31431071</v>
      </c>
      <c r="W42" s="45">
        <f t="shared" si="6"/>
        <v>69030092</v>
      </c>
      <c r="X42" s="45">
        <f t="shared" si="6"/>
        <v>674887559</v>
      </c>
      <c r="Y42" s="45">
        <f t="shared" si="6"/>
        <v>-605857467</v>
      </c>
      <c r="Z42" s="46">
        <f>+IF(X42&lt;&gt;0,+(Y42/X42)*100,0)</f>
        <v>-89.77161586705141</v>
      </c>
      <c r="AA42" s="47">
        <f>+AA25-AA40</f>
        <v>674887559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-335873</v>
      </c>
      <c r="D45" s="18"/>
      <c r="E45" s="19">
        <v>537493054</v>
      </c>
      <c r="F45" s="20">
        <v>672860184</v>
      </c>
      <c r="G45" s="20">
        <v>3</v>
      </c>
      <c r="H45" s="20">
        <v>4</v>
      </c>
      <c r="I45" s="20">
        <v>11</v>
      </c>
      <c r="J45" s="20">
        <v>18</v>
      </c>
      <c r="K45" s="20">
        <v>8</v>
      </c>
      <c r="L45" s="20">
        <v>9</v>
      </c>
      <c r="M45" s="20">
        <v>-4</v>
      </c>
      <c r="N45" s="20">
        <v>13</v>
      </c>
      <c r="O45" s="20">
        <v>10</v>
      </c>
      <c r="P45" s="20">
        <v>11</v>
      </c>
      <c r="Q45" s="20">
        <v>16</v>
      </c>
      <c r="R45" s="20">
        <v>37</v>
      </c>
      <c r="S45" s="20">
        <v>17</v>
      </c>
      <c r="T45" s="20">
        <v>1</v>
      </c>
      <c r="U45" s="20">
        <v>10</v>
      </c>
      <c r="V45" s="20">
        <v>28</v>
      </c>
      <c r="W45" s="20">
        <v>96</v>
      </c>
      <c r="X45" s="20">
        <v>672860184</v>
      </c>
      <c r="Y45" s="20">
        <v>-672860088</v>
      </c>
      <c r="Z45" s="48">
        <v>-100</v>
      </c>
      <c r="AA45" s="22">
        <v>672860184</v>
      </c>
    </row>
    <row r="46" spans="1:27" ht="12.7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2.75">
      <c r="A47" s="23"/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68</v>
      </c>
      <c r="B48" s="50" t="s">
        <v>64</v>
      </c>
      <c r="C48" s="51">
        <f aca="true" t="shared" si="7" ref="C48:Y48">SUM(C45:C47)</f>
        <v>-335873</v>
      </c>
      <c r="D48" s="51">
        <f>SUM(D45:D47)</f>
        <v>0</v>
      </c>
      <c r="E48" s="52">
        <f t="shared" si="7"/>
        <v>537493054</v>
      </c>
      <c r="F48" s="53">
        <f t="shared" si="7"/>
        <v>672860184</v>
      </c>
      <c r="G48" s="53">
        <f t="shared" si="7"/>
        <v>3</v>
      </c>
      <c r="H48" s="53">
        <f t="shared" si="7"/>
        <v>4</v>
      </c>
      <c r="I48" s="53">
        <f t="shared" si="7"/>
        <v>11</v>
      </c>
      <c r="J48" s="53">
        <f t="shared" si="7"/>
        <v>18</v>
      </c>
      <c r="K48" s="53">
        <f t="shared" si="7"/>
        <v>8</v>
      </c>
      <c r="L48" s="53">
        <f t="shared" si="7"/>
        <v>9</v>
      </c>
      <c r="M48" s="53">
        <f t="shared" si="7"/>
        <v>-4</v>
      </c>
      <c r="N48" s="53">
        <f t="shared" si="7"/>
        <v>13</v>
      </c>
      <c r="O48" s="53">
        <f t="shared" si="7"/>
        <v>10</v>
      </c>
      <c r="P48" s="53">
        <f t="shared" si="7"/>
        <v>11</v>
      </c>
      <c r="Q48" s="53">
        <f t="shared" si="7"/>
        <v>16</v>
      </c>
      <c r="R48" s="53">
        <f t="shared" si="7"/>
        <v>37</v>
      </c>
      <c r="S48" s="53">
        <f t="shared" si="7"/>
        <v>17</v>
      </c>
      <c r="T48" s="53">
        <f t="shared" si="7"/>
        <v>1</v>
      </c>
      <c r="U48" s="53">
        <f t="shared" si="7"/>
        <v>10</v>
      </c>
      <c r="V48" s="53">
        <f t="shared" si="7"/>
        <v>28</v>
      </c>
      <c r="W48" s="53">
        <f t="shared" si="7"/>
        <v>96</v>
      </c>
      <c r="X48" s="53">
        <f t="shared" si="7"/>
        <v>672860184</v>
      </c>
      <c r="Y48" s="53">
        <f t="shared" si="7"/>
        <v>-672860088</v>
      </c>
      <c r="Z48" s="54">
        <f>+IF(X48&lt;&gt;0,+(Y48/X48)*100,0)</f>
        <v>-99.99998573254855</v>
      </c>
      <c r="AA48" s="55">
        <f>SUM(AA45:AA47)</f>
        <v>672860184</v>
      </c>
    </row>
    <row r="49" spans="1:27" ht="12.75">
      <c r="A49" s="56" t="s">
        <v>123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124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125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7" t="s">
        <v>113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126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698055080</v>
      </c>
      <c r="D6" s="18"/>
      <c r="E6" s="19">
        <v>-1645156312</v>
      </c>
      <c r="F6" s="20">
        <v>408657447</v>
      </c>
      <c r="G6" s="20">
        <v>677764705</v>
      </c>
      <c r="H6" s="20">
        <v>-42759468</v>
      </c>
      <c r="I6" s="20">
        <v>-27410135</v>
      </c>
      <c r="J6" s="20">
        <v>607595102</v>
      </c>
      <c r="K6" s="20">
        <v>22529250</v>
      </c>
      <c r="L6" s="20">
        <v>5240965</v>
      </c>
      <c r="M6" s="20">
        <v>94407883</v>
      </c>
      <c r="N6" s="20">
        <v>122178098</v>
      </c>
      <c r="O6" s="20">
        <v>-18206504</v>
      </c>
      <c r="P6" s="20">
        <v>-1645515</v>
      </c>
      <c r="Q6" s="20">
        <v>46707843</v>
      </c>
      <c r="R6" s="20">
        <v>26855824</v>
      </c>
      <c r="S6" s="20">
        <v>16997298</v>
      </c>
      <c r="T6" s="20">
        <v>18464870</v>
      </c>
      <c r="U6" s="20">
        <v>-39222768</v>
      </c>
      <c r="V6" s="20">
        <v>-3760600</v>
      </c>
      <c r="W6" s="20">
        <v>752868424</v>
      </c>
      <c r="X6" s="20">
        <v>408657447</v>
      </c>
      <c r="Y6" s="20">
        <v>344210977</v>
      </c>
      <c r="Z6" s="21">
        <v>84.23</v>
      </c>
      <c r="AA6" s="22">
        <v>408657447</v>
      </c>
    </row>
    <row r="7" spans="1:27" ht="12.75">
      <c r="A7" s="23" t="s">
        <v>34</v>
      </c>
      <c r="B7" s="17"/>
      <c r="C7" s="18"/>
      <c r="D7" s="18"/>
      <c r="E7" s="19"/>
      <c r="F7" s="20">
        <v>163866413</v>
      </c>
      <c r="G7" s="20"/>
      <c r="H7" s="20"/>
      <c r="I7" s="20"/>
      <c r="J7" s="20"/>
      <c r="K7" s="20"/>
      <c r="L7" s="20"/>
      <c r="M7" s="20"/>
      <c r="N7" s="20"/>
      <c r="O7" s="20"/>
      <c r="P7" s="20"/>
      <c r="Q7" s="20">
        <v>30000000</v>
      </c>
      <c r="R7" s="20">
        <v>30000000</v>
      </c>
      <c r="S7" s="20"/>
      <c r="T7" s="20"/>
      <c r="U7" s="20">
        <v>27000000</v>
      </c>
      <c r="V7" s="20">
        <v>27000000</v>
      </c>
      <c r="W7" s="20">
        <v>57000000</v>
      </c>
      <c r="X7" s="20">
        <v>163866413</v>
      </c>
      <c r="Y7" s="20">
        <v>-106866413</v>
      </c>
      <c r="Z7" s="21">
        <v>-65.22</v>
      </c>
      <c r="AA7" s="22">
        <v>163866413</v>
      </c>
    </row>
    <row r="8" spans="1:27" ht="12.75">
      <c r="A8" s="23" t="s">
        <v>35</v>
      </c>
      <c r="B8" s="17"/>
      <c r="C8" s="18">
        <v>200075141</v>
      </c>
      <c r="D8" s="18"/>
      <c r="E8" s="19">
        <v>1411657125</v>
      </c>
      <c r="F8" s="20">
        <v>196265052</v>
      </c>
      <c r="G8" s="20">
        <v>113779096</v>
      </c>
      <c r="H8" s="20">
        <v>28423023</v>
      </c>
      <c r="I8" s="20">
        <v>8833447</v>
      </c>
      <c r="J8" s="20">
        <v>151035566</v>
      </c>
      <c r="K8" s="20">
        <v>-18381161</v>
      </c>
      <c r="L8" s="20">
        <v>14769197</v>
      </c>
      <c r="M8" s="20">
        <v>-13162387</v>
      </c>
      <c r="N8" s="20">
        <v>-16774351</v>
      </c>
      <c r="O8" s="20">
        <v>13276993</v>
      </c>
      <c r="P8" s="20">
        <v>15257608</v>
      </c>
      <c r="Q8" s="20">
        <v>-6672526</v>
      </c>
      <c r="R8" s="20">
        <v>21862075</v>
      </c>
      <c r="S8" s="20">
        <v>53910032</v>
      </c>
      <c r="T8" s="20">
        <v>-13631727</v>
      </c>
      <c r="U8" s="20">
        <v>6690261</v>
      </c>
      <c r="V8" s="20">
        <v>46968566</v>
      </c>
      <c r="W8" s="20">
        <v>203091856</v>
      </c>
      <c r="X8" s="20">
        <v>196265052</v>
      </c>
      <c r="Y8" s="20">
        <v>6826804</v>
      </c>
      <c r="Z8" s="21">
        <v>3.48</v>
      </c>
      <c r="AA8" s="22">
        <v>196265052</v>
      </c>
    </row>
    <row r="9" spans="1:27" ht="12.75">
      <c r="A9" s="23" t="s">
        <v>36</v>
      </c>
      <c r="B9" s="17"/>
      <c r="C9" s="18">
        <v>53697077</v>
      </c>
      <c r="D9" s="18"/>
      <c r="E9" s="19">
        <v>20877492</v>
      </c>
      <c r="F9" s="20">
        <v>59798853</v>
      </c>
      <c r="G9" s="20">
        <v>56045416</v>
      </c>
      <c r="H9" s="20">
        <v>14320141</v>
      </c>
      <c r="I9" s="20">
        <v>7743157</v>
      </c>
      <c r="J9" s="20">
        <v>78108714</v>
      </c>
      <c r="K9" s="20">
        <v>7683428</v>
      </c>
      <c r="L9" s="20">
        <v>13068509</v>
      </c>
      <c r="M9" s="20">
        <v>8583526</v>
      </c>
      <c r="N9" s="20">
        <v>29335463</v>
      </c>
      <c r="O9" s="20">
        <v>12566864</v>
      </c>
      <c r="P9" s="20">
        <v>-64230711</v>
      </c>
      <c r="Q9" s="20">
        <v>-9947731</v>
      </c>
      <c r="R9" s="20">
        <v>-61611578</v>
      </c>
      <c r="S9" s="20">
        <v>4829396</v>
      </c>
      <c r="T9" s="20">
        <v>-14975827</v>
      </c>
      <c r="U9" s="20">
        <v>-3220370</v>
      </c>
      <c r="V9" s="20">
        <v>-13366801</v>
      </c>
      <c r="W9" s="20">
        <v>32465798</v>
      </c>
      <c r="X9" s="20">
        <v>59798853</v>
      </c>
      <c r="Y9" s="20">
        <v>-27333055</v>
      </c>
      <c r="Z9" s="21">
        <v>-45.71</v>
      </c>
      <c r="AA9" s="22">
        <v>59798853</v>
      </c>
    </row>
    <row r="10" spans="1:27" ht="12.75">
      <c r="A10" s="23" t="s">
        <v>37</v>
      </c>
      <c r="B10" s="17"/>
      <c r="C10" s="18">
        <v>339500</v>
      </c>
      <c r="D10" s="18"/>
      <c r="E10" s="19"/>
      <c r="F10" s="20">
        <v>18509</v>
      </c>
      <c r="G10" s="24">
        <v>338292</v>
      </c>
      <c r="H10" s="24"/>
      <c r="I10" s="24">
        <v>-2457</v>
      </c>
      <c r="J10" s="20">
        <v>335835</v>
      </c>
      <c r="K10" s="24">
        <v>-1249</v>
      </c>
      <c r="L10" s="24">
        <v>-1263</v>
      </c>
      <c r="M10" s="20">
        <v>-1277</v>
      </c>
      <c r="N10" s="24">
        <v>-3789</v>
      </c>
      <c r="O10" s="24">
        <v>-1292</v>
      </c>
      <c r="P10" s="24">
        <v>-1306</v>
      </c>
      <c r="Q10" s="20">
        <v>-1321</v>
      </c>
      <c r="R10" s="24">
        <v>-3919</v>
      </c>
      <c r="S10" s="24"/>
      <c r="T10" s="20">
        <v>-2687</v>
      </c>
      <c r="U10" s="24">
        <v>-1366</v>
      </c>
      <c r="V10" s="24">
        <v>-4053</v>
      </c>
      <c r="W10" s="24">
        <v>324074</v>
      </c>
      <c r="X10" s="20">
        <v>18509</v>
      </c>
      <c r="Y10" s="24">
        <v>305565</v>
      </c>
      <c r="Z10" s="25">
        <v>1650.9</v>
      </c>
      <c r="AA10" s="26">
        <v>18509</v>
      </c>
    </row>
    <row r="11" spans="1:27" ht="12.75">
      <c r="A11" s="23" t="s">
        <v>38</v>
      </c>
      <c r="B11" s="17"/>
      <c r="C11" s="18">
        <v>5366251</v>
      </c>
      <c r="D11" s="18"/>
      <c r="E11" s="19"/>
      <c r="F11" s="20">
        <v>5366257</v>
      </c>
      <c r="G11" s="20">
        <v>6556032</v>
      </c>
      <c r="H11" s="20">
        <v>124850</v>
      </c>
      <c r="I11" s="20">
        <v>994246</v>
      </c>
      <c r="J11" s="20">
        <v>7675128</v>
      </c>
      <c r="K11" s="20">
        <v>1436599</v>
      </c>
      <c r="L11" s="20">
        <v>-1694748</v>
      </c>
      <c r="M11" s="20">
        <v>-415773</v>
      </c>
      <c r="N11" s="20">
        <v>-673922</v>
      </c>
      <c r="O11" s="20">
        <v>-607376</v>
      </c>
      <c r="P11" s="20">
        <v>-514809</v>
      </c>
      <c r="Q11" s="20">
        <v>852575</v>
      </c>
      <c r="R11" s="20">
        <v>-269610</v>
      </c>
      <c r="S11" s="20">
        <v>281838</v>
      </c>
      <c r="T11" s="20">
        <v>-491630</v>
      </c>
      <c r="U11" s="20">
        <v>-761874</v>
      </c>
      <c r="V11" s="20">
        <v>-971666</v>
      </c>
      <c r="W11" s="20">
        <v>5759930</v>
      </c>
      <c r="X11" s="20">
        <v>5366257</v>
      </c>
      <c r="Y11" s="20">
        <v>393673</v>
      </c>
      <c r="Z11" s="21">
        <v>7.34</v>
      </c>
      <c r="AA11" s="22">
        <v>5366257</v>
      </c>
    </row>
    <row r="12" spans="1:27" ht="12.75">
      <c r="A12" s="27" t="s">
        <v>39</v>
      </c>
      <c r="B12" s="28"/>
      <c r="C12" s="29">
        <f aca="true" t="shared" si="0" ref="C12:Y12">SUM(C6:C11)</f>
        <v>957533049</v>
      </c>
      <c r="D12" s="29">
        <f>SUM(D6:D11)</f>
        <v>0</v>
      </c>
      <c r="E12" s="30">
        <f t="shared" si="0"/>
        <v>-212621695</v>
      </c>
      <c r="F12" s="31">
        <f t="shared" si="0"/>
        <v>833972531</v>
      </c>
      <c r="G12" s="31">
        <f t="shared" si="0"/>
        <v>854483541</v>
      </c>
      <c r="H12" s="31">
        <f t="shared" si="0"/>
        <v>108546</v>
      </c>
      <c r="I12" s="31">
        <f t="shared" si="0"/>
        <v>-9841742</v>
      </c>
      <c r="J12" s="31">
        <f t="shared" si="0"/>
        <v>844750345</v>
      </c>
      <c r="K12" s="31">
        <f t="shared" si="0"/>
        <v>13266867</v>
      </c>
      <c r="L12" s="31">
        <f t="shared" si="0"/>
        <v>31382660</v>
      </c>
      <c r="M12" s="31">
        <f t="shared" si="0"/>
        <v>89411972</v>
      </c>
      <c r="N12" s="31">
        <f t="shared" si="0"/>
        <v>134061499</v>
      </c>
      <c r="O12" s="31">
        <f t="shared" si="0"/>
        <v>7028685</v>
      </c>
      <c r="P12" s="31">
        <f t="shared" si="0"/>
        <v>-51134733</v>
      </c>
      <c r="Q12" s="31">
        <f t="shared" si="0"/>
        <v>60938840</v>
      </c>
      <c r="R12" s="31">
        <f t="shared" si="0"/>
        <v>16832792</v>
      </c>
      <c r="S12" s="31">
        <f t="shared" si="0"/>
        <v>76018564</v>
      </c>
      <c r="T12" s="31">
        <f t="shared" si="0"/>
        <v>-10637001</v>
      </c>
      <c r="U12" s="31">
        <f t="shared" si="0"/>
        <v>-9516117</v>
      </c>
      <c r="V12" s="31">
        <f t="shared" si="0"/>
        <v>55865446</v>
      </c>
      <c r="W12" s="31">
        <f t="shared" si="0"/>
        <v>1051510082</v>
      </c>
      <c r="X12" s="31">
        <f t="shared" si="0"/>
        <v>833972531</v>
      </c>
      <c r="Y12" s="31">
        <f t="shared" si="0"/>
        <v>217537551</v>
      </c>
      <c r="Z12" s="32">
        <f>+IF(X12&lt;&gt;0,+(Y12/X12)*100,0)</f>
        <v>26.08449833943032</v>
      </c>
      <c r="AA12" s="33">
        <f>SUM(AA6:AA11)</f>
        <v>833972531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/>
      <c r="D15" s="18"/>
      <c r="E15" s="19"/>
      <c r="F15" s="20">
        <v>569031</v>
      </c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>
        <v>569031</v>
      </c>
      <c r="Y15" s="20">
        <v>-569031</v>
      </c>
      <c r="Z15" s="21">
        <v>-100</v>
      </c>
      <c r="AA15" s="22">
        <v>569031</v>
      </c>
    </row>
    <row r="16" spans="1:27" ht="12.7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2.75">
      <c r="A17" s="23" t="s">
        <v>43</v>
      </c>
      <c r="B17" s="17"/>
      <c r="C17" s="18">
        <v>175430000</v>
      </c>
      <c r="D17" s="18"/>
      <c r="E17" s="19"/>
      <c r="F17" s="20">
        <v>178077500</v>
      </c>
      <c r="G17" s="20">
        <v>175430000</v>
      </c>
      <c r="H17" s="20"/>
      <c r="I17" s="20"/>
      <c r="J17" s="20">
        <v>175430000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>
        <v>175430000</v>
      </c>
      <c r="X17" s="20">
        <v>178077500</v>
      </c>
      <c r="Y17" s="20">
        <v>-2647500</v>
      </c>
      <c r="Z17" s="21">
        <v>-1.49</v>
      </c>
      <c r="AA17" s="22">
        <v>178077500</v>
      </c>
    </row>
    <row r="18" spans="1:27" ht="12.7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>
        <v>2113564938</v>
      </c>
      <c r="D19" s="18"/>
      <c r="E19" s="19">
        <v>227852585</v>
      </c>
      <c r="F19" s="20">
        <v>2282490996</v>
      </c>
      <c r="G19" s="20">
        <v>2114272850</v>
      </c>
      <c r="H19" s="20">
        <v>5780505</v>
      </c>
      <c r="I19" s="20">
        <v>-10375950</v>
      </c>
      <c r="J19" s="20">
        <v>2109677405</v>
      </c>
      <c r="K19" s="20">
        <v>11318381</v>
      </c>
      <c r="L19" s="20">
        <v>-48034</v>
      </c>
      <c r="M19" s="20">
        <v>22721584</v>
      </c>
      <c r="N19" s="20">
        <v>33991931</v>
      </c>
      <c r="O19" s="20">
        <v>-1393181</v>
      </c>
      <c r="P19" s="20">
        <v>2352756</v>
      </c>
      <c r="Q19" s="20">
        <v>14674195</v>
      </c>
      <c r="R19" s="20">
        <v>15633770</v>
      </c>
      <c r="S19" s="20">
        <v>18720767</v>
      </c>
      <c r="T19" s="20">
        <v>2239098</v>
      </c>
      <c r="U19" s="20">
        <v>13148571</v>
      </c>
      <c r="V19" s="20">
        <v>34108436</v>
      </c>
      <c r="W19" s="20">
        <v>2193411542</v>
      </c>
      <c r="X19" s="20">
        <v>2282490996</v>
      </c>
      <c r="Y19" s="20">
        <v>-89079454</v>
      </c>
      <c r="Z19" s="21">
        <v>-3.9</v>
      </c>
      <c r="AA19" s="22">
        <v>2282490996</v>
      </c>
    </row>
    <row r="20" spans="1:27" ht="12.75">
      <c r="A20" s="23"/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46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2.75">
      <c r="A22" s="23" t="s">
        <v>47</v>
      </c>
      <c r="B22" s="17"/>
      <c r="C22" s="18">
        <v>3341565</v>
      </c>
      <c r="D22" s="18"/>
      <c r="E22" s="19">
        <v>-2211768</v>
      </c>
      <c r="F22" s="20">
        <v>679797</v>
      </c>
      <c r="G22" s="20">
        <v>3341565</v>
      </c>
      <c r="H22" s="20"/>
      <c r="I22" s="20">
        <v>-677942</v>
      </c>
      <c r="J22" s="20">
        <v>2663623</v>
      </c>
      <c r="K22" s="20">
        <v>183304</v>
      </c>
      <c r="L22" s="20">
        <v>-123659</v>
      </c>
      <c r="M22" s="20">
        <v>-123659</v>
      </c>
      <c r="N22" s="20">
        <v>-64014</v>
      </c>
      <c r="O22" s="20">
        <v>-123659</v>
      </c>
      <c r="P22" s="20">
        <v>-123659</v>
      </c>
      <c r="Q22" s="20">
        <v>-123659</v>
      </c>
      <c r="R22" s="20">
        <v>-370977</v>
      </c>
      <c r="S22" s="20"/>
      <c r="T22" s="20">
        <v>-123659</v>
      </c>
      <c r="U22" s="20">
        <v>-123659</v>
      </c>
      <c r="V22" s="20">
        <v>-247318</v>
      </c>
      <c r="W22" s="20">
        <v>1981314</v>
      </c>
      <c r="X22" s="20">
        <v>679797</v>
      </c>
      <c r="Y22" s="20">
        <v>1301517</v>
      </c>
      <c r="Z22" s="21">
        <v>191.46</v>
      </c>
      <c r="AA22" s="22">
        <v>679797</v>
      </c>
    </row>
    <row r="23" spans="1:27" ht="12.75">
      <c r="A23" s="23" t="s">
        <v>48</v>
      </c>
      <c r="B23" s="17"/>
      <c r="C23" s="18">
        <v>105386</v>
      </c>
      <c r="D23" s="18"/>
      <c r="E23" s="19"/>
      <c r="F23" s="20">
        <v>105386</v>
      </c>
      <c r="G23" s="24">
        <v>105386</v>
      </c>
      <c r="H23" s="24"/>
      <c r="I23" s="24"/>
      <c r="J23" s="20">
        <v>105386</v>
      </c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>
        <v>105386</v>
      </c>
      <c r="X23" s="20">
        <v>105386</v>
      </c>
      <c r="Y23" s="24"/>
      <c r="Z23" s="25"/>
      <c r="AA23" s="26">
        <v>105386</v>
      </c>
    </row>
    <row r="24" spans="1:27" ht="12.75">
      <c r="A24" s="27" t="s">
        <v>49</v>
      </c>
      <c r="B24" s="35"/>
      <c r="C24" s="29">
        <f aca="true" t="shared" si="1" ref="C24:Y24">SUM(C15:C23)</f>
        <v>2292441889</v>
      </c>
      <c r="D24" s="29">
        <f>SUM(D15:D23)</f>
        <v>0</v>
      </c>
      <c r="E24" s="36">
        <f t="shared" si="1"/>
        <v>225640817</v>
      </c>
      <c r="F24" s="37">
        <f t="shared" si="1"/>
        <v>2461922710</v>
      </c>
      <c r="G24" s="37">
        <f t="shared" si="1"/>
        <v>2293149801</v>
      </c>
      <c r="H24" s="37">
        <f t="shared" si="1"/>
        <v>5780505</v>
      </c>
      <c r="I24" s="37">
        <f t="shared" si="1"/>
        <v>-11053892</v>
      </c>
      <c r="J24" s="37">
        <f t="shared" si="1"/>
        <v>2287876414</v>
      </c>
      <c r="K24" s="37">
        <f t="shared" si="1"/>
        <v>11501685</v>
      </c>
      <c r="L24" s="37">
        <f t="shared" si="1"/>
        <v>-171693</v>
      </c>
      <c r="M24" s="37">
        <f t="shared" si="1"/>
        <v>22597925</v>
      </c>
      <c r="N24" s="37">
        <f t="shared" si="1"/>
        <v>33927917</v>
      </c>
      <c r="O24" s="37">
        <f t="shared" si="1"/>
        <v>-1516840</v>
      </c>
      <c r="P24" s="37">
        <f t="shared" si="1"/>
        <v>2229097</v>
      </c>
      <c r="Q24" s="37">
        <f t="shared" si="1"/>
        <v>14550536</v>
      </c>
      <c r="R24" s="37">
        <f t="shared" si="1"/>
        <v>15262793</v>
      </c>
      <c r="S24" s="37">
        <f t="shared" si="1"/>
        <v>18720767</v>
      </c>
      <c r="T24" s="37">
        <f t="shared" si="1"/>
        <v>2115439</v>
      </c>
      <c r="U24" s="37">
        <f t="shared" si="1"/>
        <v>13024912</v>
      </c>
      <c r="V24" s="37">
        <f t="shared" si="1"/>
        <v>33861118</v>
      </c>
      <c r="W24" s="37">
        <f t="shared" si="1"/>
        <v>2370928242</v>
      </c>
      <c r="X24" s="37">
        <f t="shared" si="1"/>
        <v>2461922710</v>
      </c>
      <c r="Y24" s="37">
        <f t="shared" si="1"/>
        <v>-90994468</v>
      </c>
      <c r="Z24" s="38">
        <f>+IF(X24&lt;&gt;0,+(Y24/X24)*100,0)</f>
        <v>-3.6960733019924903</v>
      </c>
      <c r="AA24" s="39">
        <f>SUM(AA15:AA23)</f>
        <v>2461922710</v>
      </c>
    </row>
    <row r="25" spans="1:27" ht="12.75">
      <c r="A25" s="27" t="s">
        <v>50</v>
      </c>
      <c r="B25" s="28"/>
      <c r="C25" s="29">
        <f aca="true" t="shared" si="2" ref="C25:Y25">+C12+C24</f>
        <v>3249974938</v>
      </c>
      <c r="D25" s="29">
        <f>+D12+D24</f>
        <v>0</v>
      </c>
      <c r="E25" s="30">
        <f t="shared" si="2"/>
        <v>13019122</v>
      </c>
      <c r="F25" s="31">
        <f t="shared" si="2"/>
        <v>3295895241</v>
      </c>
      <c r="G25" s="31">
        <f t="shared" si="2"/>
        <v>3147633342</v>
      </c>
      <c r="H25" s="31">
        <f t="shared" si="2"/>
        <v>5889051</v>
      </c>
      <c r="I25" s="31">
        <f t="shared" si="2"/>
        <v>-20895634</v>
      </c>
      <c r="J25" s="31">
        <f t="shared" si="2"/>
        <v>3132626759</v>
      </c>
      <c r="K25" s="31">
        <f t="shared" si="2"/>
        <v>24768552</v>
      </c>
      <c r="L25" s="31">
        <f t="shared" si="2"/>
        <v>31210967</v>
      </c>
      <c r="M25" s="31">
        <f t="shared" si="2"/>
        <v>112009897</v>
      </c>
      <c r="N25" s="31">
        <f t="shared" si="2"/>
        <v>167989416</v>
      </c>
      <c r="O25" s="31">
        <f t="shared" si="2"/>
        <v>5511845</v>
      </c>
      <c r="P25" s="31">
        <f t="shared" si="2"/>
        <v>-48905636</v>
      </c>
      <c r="Q25" s="31">
        <f t="shared" si="2"/>
        <v>75489376</v>
      </c>
      <c r="R25" s="31">
        <f t="shared" si="2"/>
        <v>32095585</v>
      </c>
      <c r="S25" s="31">
        <f t="shared" si="2"/>
        <v>94739331</v>
      </c>
      <c r="T25" s="31">
        <f t="shared" si="2"/>
        <v>-8521562</v>
      </c>
      <c r="U25" s="31">
        <f t="shared" si="2"/>
        <v>3508795</v>
      </c>
      <c r="V25" s="31">
        <f t="shared" si="2"/>
        <v>89726564</v>
      </c>
      <c r="W25" s="31">
        <f t="shared" si="2"/>
        <v>3422438324</v>
      </c>
      <c r="X25" s="31">
        <f t="shared" si="2"/>
        <v>3295895241</v>
      </c>
      <c r="Y25" s="31">
        <f t="shared" si="2"/>
        <v>126543083</v>
      </c>
      <c r="Z25" s="32">
        <f>+IF(X25&lt;&gt;0,+(Y25/X25)*100,0)</f>
        <v>3.8394145974617153</v>
      </c>
      <c r="AA25" s="33">
        <f>+AA12+AA24</f>
        <v>3295895241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51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52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53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54</v>
      </c>
      <c r="B30" s="17"/>
      <c r="C30" s="18"/>
      <c r="D30" s="18"/>
      <c r="E30" s="19"/>
      <c r="F30" s="20">
        <v>9830016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>
        <v>9830016</v>
      </c>
      <c r="Y30" s="20">
        <v>-9830016</v>
      </c>
      <c r="Z30" s="21">
        <v>-100</v>
      </c>
      <c r="AA30" s="22">
        <v>9830016</v>
      </c>
    </row>
    <row r="31" spans="1:27" ht="12.75">
      <c r="A31" s="23" t="s">
        <v>55</v>
      </c>
      <c r="B31" s="17"/>
      <c r="C31" s="18">
        <v>33676579</v>
      </c>
      <c r="D31" s="18"/>
      <c r="E31" s="19"/>
      <c r="F31" s="20">
        <v>36000617</v>
      </c>
      <c r="G31" s="20">
        <v>35212360</v>
      </c>
      <c r="H31" s="20">
        <v>159728</v>
      </c>
      <c r="I31" s="20">
        <v>33680</v>
      </c>
      <c r="J31" s="20">
        <v>35405768</v>
      </c>
      <c r="K31" s="20">
        <v>130686</v>
      </c>
      <c r="L31" s="20">
        <v>165879</v>
      </c>
      <c r="M31" s="20">
        <v>121649</v>
      </c>
      <c r="N31" s="20">
        <v>418214</v>
      </c>
      <c r="O31" s="20">
        <v>69435</v>
      </c>
      <c r="P31" s="20">
        <v>-18619</v>
      </c>
      <c r="Q31" s="20">
        <v>966995</v>
      </c>
      <c r="R31" s="20">
        <v>1017811</v>
      </c>
      <c r="S31" s="20">
        <v>-1490000</v>
      </c>
      <c r="T31" s="20">
        <v>-22317</v>
      </c>
      <c r="U31" s="20">
        <v>275407</v>
      </c>
      <c r="V31" s="20">
        <v>-1236910</v>
      </c>
      <c r="W31" s="20">
        <v>35604883</v>
      </c>
      <c r="X31" s="20">
        <v>36000617</v>
      </c>
      <c r="Y31" s="20">
        <v>-395734</v>
      </c>
      <c r="Z31" s="21">
        <v>-1.1</v>
      </c>
      <c r="AA31" s="22">
        <v>36000617</v>
      </c>
    </row>
    <row r="32" spans="1:27" ht="12.75">
      <c r="A32" s="23" t="s">
        <v>56</v>
      </c>
      <c r="B32" s="17"/>
      <c r="C32" s="18">
        <v>433558723</v>
      </c>
      <c r="D32" s="18"/>
      <c r="E32" s="19">
        <v>-83029973</v>
      </c>
      <c r="F32" s="20">
        <v>319831480</v>
      </c>
      <c r="G32" s="20">
        <v>287471551</v>
      </c>
      <c r="H32" s="20">
        <v>-1855086</v>
      </c>
      <c r="I32" s="20">
        <v>-3160751</v>
      </c>
      <c r="J32" s="20">
        <v>282455714</v>
      </c>
      <c r="K32" s="20">
        <v>8696256</v>
      </c>
      <c r="L32" s="20">
        <v>8401918</v>
      </c>
      <c r="M32" s="20">
        <v>56538787</v>
      </c>
      <c r="N32" s="20">
        <v>73636961</v>
      </c>
      <c r="O32" s="20">
        <v>9861052</v>
      </c>
      <c r="P32" s="20">
        <v>-75218003</v>
      </c>
      <c r="Q32" s="20">
        <v>4001366</v>
      </c>
      <c r="R32" s="20">
        <v>-61355585</v>
      </c>
      <c r="S32" s="20">
        <v>-24169372</v>
      </c>
      <c r="T32" s="20">
        <v>-17421543</v>
      </c>
      <c r="U32" s="20">
        <v>15924297</v>
      </c>
      <c r="V32" s="20">
        <v>-25666618</v>
      </c>
      <c r="W32" s="20">
        <v>269070472</v>
      </c>
      <c r="X32" s="20">
        <v>319831480</v>
      </c>
      <c r="Y32" s="20">
        <v>-50761008</v>
      </c>
      <c r="Z32" s="21">
        <v>-15.87</v>
      </c>
      <c r="AA32" s="22">
        <v>319831480</v>
      </c>
    </row>
    <row r="33" spans="1:27" ht="12.75">
      <c r="A33" s="23" t="s">
        <v>57</v>
      </c>
      <c r="B33" s="17"/>
      <c r="C33" s="18">
        <v>38324577</v>
      </c>
      <c r="D33" s="18"/>
      <c r="E33" s="19">
        <v>663318</v>
      </c>
      <c r="F33" s="20">
        <v>12526628</v>
      </c>
      <c r="G33" s="20">
        <v>38324577</v>
      </c>
      <c r="H33" s="20"/>
      <c r="I33" s="20"/>
      <c r="J33" s="20">
        <v>38324577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>
        <v>38324577</v>
      </c>
      <c r="X33" s="20">
        <v>12526628</v>
      </c>
      <c r="Y33" s="20">
        <v>25797949</v>
      </c>
      <c r="Z33" s="21">
        <v>205.94</v>
      </c>
      <c r="AA33" s="22">
        <v>12526628</v>
      </c>
    </row>
    <row r="34" spans="1:27" ht="12.75">
      <c r="A34" s="27" t="s">
        <v>58</v>
      </c>
      <c r="B34" s="28"/>
      <c r="C34" s="29">
        <f aca="true" t="shared" si="3" ref="C34:Y34">SUM(C29:C33)</f>
        <v>505559879</v>
      </c>
      <c r="D34" s="29">
        <f>SUM(D29:D33)</f>
        <v>0</v>
      </c>
      <c r="E34" s="30">
        <f t="shared" si="3"/>
        <v>-82366655</v>
      </c>
      <c r="F34" s="31">
        <f t="shared" si="3"/>
        <v>378188741</v>
      </c>
      <c r="G34" s="31">
        <f t="shared" si="3"/>
        <v>361008488</v>
      </c>
      <c r="H34" s="31">
        <f t="shared" si="3"/>
        <v>-1695358</v>
      </c>
      <c r="I34" s="31">
        <f t="shared" si="3"/>
        <v>-3127071</v>
      </c>
      <c r="J34" s="31">
        <f t="shared" si="3"/>
        <v>356186059</v>
      </c>
      <c r="K34" s="31">
        <f t="shared" si="3"/>
        <v>8826942</v>
      </c>
      <c r="L34" s="31">
        <f t="shared" si="3"/>
        <v>8567797</v>
      </c>
      <c r="M34" s="31">
        <f t="shared" si="3"/>
        <v>56660436</v>
      </c>
      <c r="N34" s="31">
        <f t="shared" si="3"/>
        <v>74055175</v>
      </c>
      <c r="O34" s="31">
        <f t="shared" si="3"/>
        <v>9930487</v>
      </c>
      <c r="P34" s="31">
        <f t="shared" si="3"/>
        <v>-75236622</v>
      </c>
      <c r="Q34" s="31">
        <f t="shared" si="3"/>
        <v>4968361</v>
      </c>
      <c r="R34" s="31">
        <f t="shared" si="3"/>
        <v>-60337774</v>
      </c>
      <c r="S34" s="31">
        <f t="shared" si="3"/>
        <v>-25659372</v>
      </c>
      <c r="T34" s="31">
        <f t="shared" si="3"/>
        <v>-17443860</v>
      </c>
      <c r="U34" s="31">
        <f t="shared" si="3"/>
        <v>16199704</v>
      </c>
      <c r="V34" s="31">
        <f t="shared" si="3"/>
        <v>-26903528</v>
      </c>
      <c r="W34" s="31">
        <f t="shared" si="3"/>
        <v>342999932</v>
      </c>
      <c r="X34" s="31">
        <f t="shared" si="3"/>
        <v>378188741</v>
      </c>
      <c r="Y34" s="31">
        <f t="shared" si="3"/>
        <v>-35188809</v>
      </c>
      <c r="Z34" s="32">
        <f>+IF(X34&lt;&gt;0,+(Y34/X34)*100,0)</f>
        <v>-9.304562824095285</v>
      </c>
      <c r="AA34" s="33">
        <f>SUM(AA29:AA33)</f>
        <v>378188741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59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60</v>
      </c>
      <c r="B37" s="17"/>
      <c r="C37" s="18">
        <v>223470142</v>
      </c>
      <c r="D37" s="18"/>
      <c r="E37" s="19"/>
      <c r="F37" s="20">
        <v>216268026</v>
      </c>
      <c r="G37" s="20">
        <v>223470141</v>
      </c>
      <c r="H37" s="20"/>
      <c r="I37" s="20">
        <v>-1041523</v>
      </c>
      <c r="J37" s="20">
        <v>222428618</v>
      </c>
      <c r="K37" s="20">
        <v>-226025</v>
      </c>
      <c r="L37" s="20"/>
      <c r="M37" s="20">
        <v>-3674338</v>
      </c>
      <c r="N37" s="20">
        <v>-3900363</v>
      </c>
      <c r="O37" s="20">
        <v>-231867</v>
      </c>
      <c r="P37" s="20"/>
      <c r="Q37" s="20">
        <v>-1041523</v>
      </c>
      <c r="R37" s="20">
        <v>-1273390</v>
      </c>
      <c r="S37" s="20"/>
      <c r="T37" s="20"/>
      <c r="U37" s="20">
        <v>-4072633</v>
      </c>
      <c r="V37" s="20">
        <v>-4072633</v>
      </c>
      <c r="W37" s="20">
        <v>213182232</v>
      </c>
      <c r="X37" s="20">
        <v>216268026</v>
      </c>
      <c r="Y37" s="20">
        <v>-3085794</v>
      </c>
      <c r="Z37" s="21">
        <v>-1.43</v>
      </c>
      <c r="AA37" s="22">
        <v>216268026</v>
      </c>
    </row>
    <row r="38" spans="1:27" ht="12.75">
      <c r="A38" s="23" t="s">
        <v>57</v>
      </c>
      <c r="B38" s="17"/>
      <c r="C38" s="18">
        <v>33029230</v>
      </c>
      <c r="D38" s="18"/>
      <c r="E38" s="19">
        <v>13973610</v>
      </c>
      <c r="F38" s="20">
        <v>141959846</v>
      </c>
      <c r="G38" s="20">
        <v>33029230</v>
      </c>
      <c r="H38" s="20"/>
      <c r="I38" s="20"/>
      <c r="J38" s="20">
        <v>33029230</v>
      </c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>
        <v>33029230</v>
      </c>
      <c r="X38" s="20">
        <v>141959846</v>
      </c>
      <c r="Y38" s="20">
        <v>-108930616</v>
      </c>
      <c r="Z38" s="21">
        <v>-76.73</v>
      </c>
      <c r="AA38" s="22">
        <v>141959846</v>
      </c>
    </row>
    <row r="39" spans="1:27" ht="12.75">
      <c r="A39" s="27" t="s">
        <v>61</v>
      </c>
      <c r="B39" s="35"/>
      <c r="C39" s="29">
        <f aca="true" t="shared" si="4" ref="C39:Y39">SUM(C37:C38)</f>
        <v>256499372</v>
      </c>
      <c r="D39" s="29">
        <f>SUM(D37:D38)</f>
        <v>0</v>
      </c>
      <c r="E39" s="36">
        <f t="shared" si="4"/>
        <v>13973610</v>
      </c>
      <c r="F39" s="37">
        <f t="shared" si="4"/>
        <v>358227872</v>
      </c>
      <c r="G39" s="37">
        <f t="shared" si="4"/>
        <v>256499371</v>
      </c>
      <c r="H39" s="37">
        <f t="shared" si="4"/>
        <v>0</v>
      </c>
      <c r="I39" s="37">
        <f t="shared" si="4"/>
        <v>-1041523</v>
      </c>
      <c r="J39" s="37">
        <f t="shared" si="4"/>
        <v>255457848</v>
      </c>
      <c r="K39" s="37">
        <f t="shared" si="4"/>
        <v>-226025</v>
      </c>
      <c r="L39" s="37">
        <f t="shared" si="4"/>
        <v>0</v>
      </c>
      <c r="M39" s="37">
        <f t="shared" si="4"/>
        <v>-3674338</v>
      </c>
      <c r="N39" s="37">
        <f t="shared" si="4"/>
        <v>-3900363</v>
      </c>
      <c r="O39" s="37">
        <f t="shared" si="4"/>
        <v>-231867</v>
      </c>
      <c r="P39" s="37">
        <f t="shared" si="4"/>
        <v>0</v>
      </c>
      <c r="Q39" s="37">
        <f t="shared" si="4"/>
        <v>-1041523</v>
      </c>
      <c r="R39" s="37">
        <f t="shared" si="4"/>
        <v>-1273390</v>
      </c>
      <c r="S39" s="37">
        <f t="shared" si="4"/>
        <v>0</v>
      </c>
      <c r="T39" s="37">
        <f t="shared" si="4"/>
        <v>0</v>
      </c>
      <c r="U39" s="37">
        <f t="shared" si="4"/>
        <v>-4072633</v>
      </c>
      <c r="V39" s="37">
        <f t="shared" si="4"/>
        <v>-4072633</v>
      </c>
      <c r="W39" s="37">
        <f t="shared" si="4"/>
        <v>246211462</v>
      </c>
      <c r="X39" s="37">
        <f t="shared" si="4"/>
        <v>358227872</v>
      </c>
      <c r="Y39" s="37">
        <f t="shared" si="4"/>
        <v>-112016410</v>
      </c>
      <c r="Z39" s="38">
        <f>+IF(X39&lt;&gt;0,+(Y39/X39)*100,0)</f>
        <v>-31.26959646512374</v>
      </c>
      <c r="AA39" s="39">
        <f>SUM(AA37:AA38)</f>
        <v>358227872</v>
      </c>
    </row>
    <row r="40" spans="1:27" ht="12.75">
      <c r="A40" s="27" t="s">
        <v>62</v>
      </c>
      <c r="B40" s="28"/>
      <c r="C40" s="29">
        <f aca="true" t="shared" si="5" ref="C40:Y40">+C34+C39</f>
        <v>762059251</v>
      </c>
      <c r="D40" s="29">
        <f>+D34+D39</f>
        <v>0</v>
      </c>
      <c r="E40" s="30">
        <f t="shared" si="5"/>
        <v>-68393045</v>
      </c>
      <c r="F40" s="31">
        <f t="shared" si="5"/>
        <v>736416613</v>
      </c>
      <c r="G40" s="31">
        <f t="shared" si="5"/>
        <v>617507859</v>
      </c>
      <c r="H40" s="31">
        <f t="shared" si="5"/>
        <v>-1695358</v>
      </c>
      <c r="I40" s="31">
        <f t="shared" si="5"/>
        <v>-4168594</v>
      </c>
      <c r="J40" s="31">
        <f t="shared" si="5"/>
        <v>611643907</v>
      </c>
      <c r="K40" s="31">
        <f t="shared" si="5"/>
        <v>8600917</v>
      </c>
      <c r="L40" s="31">
        <f t="shared" si="5"/>
        <v>8567797</v>
      </c>
      <c r="M40" s="31">
        <f t="shared" si="5"/>
        <v>52986098</v>
      </c>
      <c r="N40" s="31">
        <f t="shared" si="5"/>
        <v>70154812</v>
      </c>
      <c r="O40" s="31">
        <f t="shared" si="5"/>
        <v>9698620</v>
      </c>
      <c r="P40" s="31">
        <f t="shared" si="5"/>
        <v>-75236622</v>
      </c>
      <c r="Q40" s="31">
        <f t="shared" si="5"/>
        <v>3926838</v>
      </c>
      <c r="R40" s="31">
        <f t="shared" si="5"/>
        <v>-61611164</v>
      </c>
      <c r="S40" s="31">
        <f t="shared" si="5"/>
        <v>-25659372</v>
      </c>
      <c r="T40" s="31">
        <f t="shared" si="5"/>
        <v>-17443860</v>
      </c>
      <c r="U40" s="31">
        <f t="shared" si="5"/>
        <v>12127071</v>
      </c>
      <c r="V40" s="31">
        <f t="shared" si="5"/>
        <v>-30976161</v>
      </c>
      <c r="W40" s="31">
        <f t="shared" si="5"/>
        <v>589211394</v>
      </c>
      <c r="X40" s="31">
        <f t="shared" si="5"/>
        <v>736416613</v>
      </c>
      <c r="Y40" s="31">
        <f t="shared" si="5"/>
        <v>-147205219</v>
      </c>
      <c r="Z40" s="32">
        <f>+IF(X40&lt;&gt;0,+(Y40/X40)*100,0)</f>
        <v>-19.98939410129793</v>
      </c>
      <c r="AA40" s="33">
        <f>+AA34+AA39</f>
        <v>736416613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2487915687</v>
      </c>
      <c r="D42" s="43">
        <f>+D25-D40</f>
        <v>0</v>
      </c>
      <c r="E42" s="44">
        <f t="shared" si="6"/>
        <v>81412167</v>
      </c>
      <c r="F42" s="45">
        <f t="shared" si="6"/>
        <v>2559478628</v>
      </c>
      <c r="G42" s="45">
        <f t="shared" si="6"/>
        <v>2530125483</v>
      </c>
      <c r="H42" s="45">
        <f t="shared" si="6"/>
        <v>7584409</v>
      </c>
      <c r="I42" s="45">
        <f t="shared" si="6"/>
        <v>-16727040</v>
      </c>
      <c r="J42" s="45">
        <f t="shared" si="6"/>
        <v>2520982852</v>
      </c>
      <c r="K42" s="45">
        <f t="shared" si="6"/>
        <v>16167635</v>
      </c>
      <c r="L42" s="45">
        <f t="shared" si="6"/>
        <v>22643170</v>
      </c>
      <c r="M42" s="45">
        <f t="shared" si="6"/>
        <v>59023799</v>
      </c>
      <c r="N42" s="45">
        <f t="shared" si="6"/>
        <v>97834604</v>
      </c>
      <c r="O42" s="45">
        <f t="shared" si="6"/>
        <v>-4186775</v>
      </c>
      <c r="P42" s="45">
        <f t="shared" si="6"/>
        <v>26330986</v>
      </c>
      <c r="Q42" s="45">
        <f t="shared" si="6"/>
        <v>71562538</v>
      </c>
      <c r="R42" s="45">
        <f t="shared" si="6"/>
        <v>93706749</v>
      </c>
      <c r="S42" s="45">
        <f t="shared" si="6"/>
        <v>120398703</v>
      </c>
      <c r="T42" s="45">
        <f t="shared" si="6"/>
        <v>8922298</v>
      </c>
      <c r="U42" s="45">
        <f t="shared" si="6"/>
        <v>-8618276</v>
      </c>
      <c r="V42" s="45">
        <f t="shared" si="6"/>
        <v>120702725</v>
      </c>
      <c r="W42" s="45">
        <f t="shared" si="6"/>
        <v>2833226930</v>
      </c>
      <c r="X42" s="45">
        <f t="shared" si="6"/>
        <v>2559478628</v>
      </c>
      <c r="Y42" s="45">
        <f t="shared" si="6"/>
        <v>273748302</v>
      </c>
      <c r="Z42" s="46">
        <f>+IF(X42&lt;&gt;0,+(Y42/X42)*100,0)</f>
        <v>10.695471296586268</v>
      </c>
      <c r="AA42" s="47">
        <f>+AA25-AA40</f>
        <v>2559478628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2206569682</v>
      </c>
      <c r="D45" s="18"/>
      <c r="E45" s="19"/>
      <c r="F45" s="20">
        <v>2532437343</v>
      </c>
      <c r="G45" s="20">
        <v>2453503555</v>
      </c>
      <c r="H45" s="20">
        <v>-6459</v>
      </c>
      <c r="I45" s="20">
        <v>-189474</v>
      </c>
      <c r="J45" s="20">
        <v>2453307622</v>
      </c>
      <c r="K45" s="20">
        <v>-44636</v>
      </c>
      <c r="L45" s="20">
        <v>1163845</v>
      </c>
      <c r="M45" s="20"/>
      <c r="N45" s="20">
        <v>1119209</v>
      </c>
      <c r="O45" s="20"/>
      <c r="P45" s="20">
        <v>-44287</v>
      </c>
      <c r="Q45" s="20">
        <v>-6826</v>
      </c>
      <c r="R45" s="20">
        <v>-51113</v>
      </c>
      <c r="S45" s="20"/>
      <c r="T45" s="20"/>
      <c r="U45" s="20">
        <v>-2406835</v>
      </c>
      <c r="V45" s="20">
        <v>-2406835</v>
      </c>
      <c r="W45" s="20">
        <v>2451968883</v>
      </c>
      <c r="X45" s="20">
        <v>2532437343</v>
      </c>
      <c r="Y45" s="20">
        <v>-80468460</v>
      </c>
      <c r="Z45" s="48">
        <v>-3.18</v>
      </c>
      <c r="AA45" s="22">
        <v>2532437343</v>
      </c>
    </row>
    <row r="46" spans="1:27" ht="12.75">
      <c r="A46" s="23" t="s">
        <v>67</v>
      </c>
      <c r="B46" s="17"/>
      <c r="C46" s="18">
        <v>27041293</v>
      </c>
      <c r="D46" s="18"/>
      <c r="E46" s="19"/>
      <c r="F46" s="20">
        <v>27041293</v>
      </c>
      <c r="G46" s="20">
        <v>27041293</v>
      </c>
      <c r="H46" s="20"/>
      <c r="I46" s="20"/>
      <c r="J46" s="20">
        <v>27041293</v>
      </c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>
        <v>27041293</v>
      </c>
      <c r="X46" s="20">
        <v>27041293</v>
      </c>
      <c r="Y46" s="20"/>
      <c r="Z46" s="48"/>
      <c r="AA46" s="22">
        <v>27041293</v>
      </c>
    </row>
    <row r="47" spans="1:27" ht="12.75">
      <c r="A47" s="23"/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68</v>
      </c>
      <c r="B48" s="50" t="s">
        <v>64</v>
      </c>
      <c r="C48" s="51">
        <f aca="true" t="shared" si="7" ref="C48:Y48">SUM(C45:C47)</f>
        <v>2233610975</v>
      </c>
      <c r="D48" s="51">
        <f>SUM(D45:D47)</f>
        <v>0</v>
      </c>
      <c r="E48" s="52">
        <f t="shared" si="7"/>
        <v>0</v>
      </c>
      <c r="F48" s="53">
        <f t="shared" si="7"/>
        <v>2559478636</v>
      </c>
      <c r="G48" s="53">
        <f t="shared" si="7"/>
        <v>2480544848</v>
      </c>
      <c r="H48" s="53">
        <f t="shared" si="7"/>
        <v>-6459</v>
      </c>
      <c r="I48" s="53">
        <f t="shared" si="7"/>
        <v>-189474</v>
      </c>
      <c r="J48" s="53">
        <f t="shared" si="7"/>
        <v>2480348915</v>
      </c>
      <c r="K48" s="53">
        <f t="shared" si="7"/>
        <v>-44636</v>
      </c>
      <c r="L48" s="53">
        <f t="shared" si="7"/>
        <v>1163845</v>
      </c>
      <c r="M48" s="53">
        <f t="shared" si="7"/>
        <v>0</v>
      </c>
      <c r="N48" s="53">
        <f t="shared" si="7"/>
        <v>1119209</v>
      </c>
      <c r="O48" s="53">
        <f t="shared" si="7"/>
        <v>0</v>
      </c>
      <c r="P48" s="53">
        <f t="shared" si="7"/>
        <v>-44287</v>
      </c>
      <c r="Q48" s="53">
        <f t="shared" si="7"/>
        <v>-6826</v>
      </c>
      <c r="R48" s="53">
        <f t="shared" si="7"/>
        <v>-51113</v>
      </c>
      <c r="S48" s="53">
        <f t="shared" si="7"/>
        <v>0</v>
      </c>
      <c r="T48" s="53">
        <f t="shared" si="7"/>
        <v>0</v>
      </c>
      <c r="U48" s="53">
        <f t="shared" si="7"/>
        <v>-2406835</v>
      </c>
      <c r="V48" s="53">
        <f t="shared" si="7"/>
        <v>-2406835</v>
      </c>
      <c r="W48" s="53">
        <f t="shared" si="7"/>
        <v>2479010176</v>
      </c>
      <c r="X48" s="53">
        <f t="shared" si="7"/>
        <v>2559478636</v>
      </c>
      <c r="Y48" s="53">
        <f t="shared" si="7"/>
        <v>-80468460</v>
      </c>
      <c r="Z48" s="54">
        <f>+IF(X48&lt;&gt;0,+(Y48/X48)*100,0)</f>
        <v>-3.143939506592545</v>
      </c>
      <c r="AA48" s="55">
        <f>SUM(AA45:AA47)</f>
        <v>2559478636</v>
      </c>
    </row>
    <row r="49" spans="1:27" ht="12.75">
      <c r="A49" s="56" t="s">
        <v>123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124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125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7" t="s">
        <v>114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126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-31894711</v>
      </c>
      <c r="D6" s="18"/>
      <c r="E6" s="19"/>
      <c r="F6" s="20">
        <v>-152253031</v>
      </c>
      <c r="G6" s="20">
        <v>57408096</v>
      </c>
      <c r="H6" s="20">
        <v>-10322499</v>
      </c>
      <c r="I6" s="20">
        <v>-19424036</v>
      </c>
      <c r="J6" s="20">
        <v>27661561</v>
      </c>
      <c r="K6" s="20">
        <v>-8473028</v>
      </c>
      <c r="L6" s="20">
        <v>-14230642</v>
      </c>
      <c r="M6" s="20">
        <v>19884502</v>
      </c>
      <c r="N6" s="20">
        <v>-2819168</v>
      </c>
      <c r="O6" s="20">
        <v>-12818428</v>
      </c>
      <c r="P6" s="20">
        <v>-9336813</v>
      </c>
      <c r="Q6" s="20">
        <v>38316541</v>
      </c>
      <c r="R6" s="20">
        <v>16161300</v>
      </c>
      <c r="S6" s="20">
        <v>-5816997</v>
      </c>
      <c r="T6" s="20">
        <v>-11966026</v>
      </c>
      <c r="U6" s="20">
        <v>-30313491</v>
      </c>
      <c r="V6" s="20">
        <v>-48096514</v>
      </c>
      <c r="W6" s="20">
        <v>-7092821</v>
      </c>
      <c r="X6" s="20">
        <v>-152253031</v>
      </c>
      <c r="Y6" s="20">
        <v>145160210</v>
      </c>
      <c r="Z6" s="21">
        <v>-95.34</v>
      </c>
      <c r="AA6" s="22">
        <v>-152253031</v>
      </c>
    </row>
    <row r="7" spans="1:27" ht="12.75">
      <c r="A7" s="23" t="s">
        <v>34</v>
      </c>
      <c r="B7" s="17"/>
      <c r="C7" s="18">
        <v>25322</v>
      </c>
      <c r="D7" s="18"/>
      <c r="E7" s="19"/>
      <c r="F7" s="20">
        <v>233548719</v>
      </c>
      <c r="G7" s="20">
        <v>25835</v>
      </c>
      <c r="H7" s="20">
        <v>25325</v>
      </c>
      <c r="I7" s="20">
        <v>24628</v>
      </c>
      <c r="J7" s="20">
        <v>75788</v>
      </c>
      <c r="K7" s="20">
        <v>25569</v>
      </c>
      <c r="L7" s="20">
        <v>24865</v>
      </c>
      <c r="M7" s="20">
        <v>15025815</v>
      </c>
      <c r="N7" s="20">
        <v>15076249</v>
      </c>
      <c r="O7" s="20">
        <v>25396</v>
      </c>
      <c r="P7" s="20">
        <v>23324</v>
      </c>
      <c r="Q7" s="20">
        <v>352482</v>
      </c>
      <c r="R7" s="20">
        <v>401202</v>
      </c>
      <c r="S7" s="20">
        <v>67531</v>
      </c>
      <c r="T7" s="20">
        <v>58926</v>
      </c>
      <c r="U7" s="20">
        <v>51386</v>
      </c>
      <c r="V7" s="20">
        <v>177843</v>
      </c>
      <c r="W7" s="20">
        <v>15731082</v>
      </c>
      <c r="X7" s="20">
        <v>233548719</v>
      </c>
      <c r="Y7" s="20">
        <v>-217817637</v>
      </c>
      <c r="Z7" s="21">
        <v>-93.26</v>
      </c>
      <c r="AA7" s="22">
        <v>233548719</v>
      </c>
    </row>
    <row r="8" spans="1:27" ht="12.75">
      <c r="A8" s="23" t="s">
        <v>35</v>
      </c>
      <c r="B8" s="17"/>
      <c r="C8" s="18">
        <v>-2322767</v>
      </c>
      <c r="D8" s="18"/>
      <c r="E8" s="19"/>
      <c r="F8" s="20">
        <v>8333040</v>
      </c>
      <c r="G8" s="20">
        <v>14423749</v>
      </c>
      <c r="H8" s="20">
        <v>1202801</v>
      </c>
      <c r="I8" s="20">
        <v>302050</v>
      </c>
      <c r="J8" s="20">
        <v>15928600</v>
      </c>
      <c r="K8" s="20">
        <v>-9169973</v>
      </c>
      <c r="L8" s="20">
        <v>-1862860</v>
      </c>
      <c r="M8" s="20">
        <v>302478</v>
      </c>
      <c r="N8" s="20">
        <v>-10730355</v>
      </c>
      <c r="O8" s="20">
        <v>-22660</v>
      </c>
      <c r="P8" s="20">
        <v>198166</v>
      </c>
      <c r="Q8" s="20">
        <v>-83234</v>
      </c>
      <c r="R8" s="20">
        <v>92272</v>
      </c>
      <c r="S8" s="20">
        <v>347579</v>
      </c>
      <c r="T8" s="20">
        <v>902193</v>
      </c>
      <c r="U8" s="20">
        <v>-2703550</v>
      </c>
      <c r="V8" s="20">
        <v>-1453778</v>
      </c>
      <c r="W8" s="20">
        <v>3836739</v>
      </c>
      <c r="X8" s="20">
        <v>8333040</v>
      </c>
      <c r="Y8" s="20">
        <v>-4496301</v>
      </c>
      <c r="Z8" s="21">
        <v>-53.96</v>
      </c>
      <c r="AA8" s="22">
        <v>8333040</v>
      </c>
    </row>
    <row r="9" spans="1:27" ht="12.75">
      <c r="A9" s="23" t="s">
        <v>36</v>
      </c>
      <c r="B9" s="17"/>
      <c r="C9" s="18">
        <v>-14545639</v>
      </c>
      <c r="D9" s="18"/>
      <c r="E9" s="19"/>
      <c r="F9" s="20">
        <v>1448543</v>
      </c>
      <c r="G9" s="20">
        <v>1232627</v>
      </c>
      <c r="H9" s="20">
        <v>841654</v>
      </c>
      <c r="I9" s="20">
        <v>1112480</v>
      </c>
      <c r="J9" s="20">
        <v>3186761</v>
      </c>
      <c r="K9" s="20">
        <v>-3223141</v>
      </c>
      <c r="L9" s="20">
        <v>959981</v>
      </c>
      <c r="M9" s="20">
        <v>1369022</v>
      </c>
      <c r="N9" s="20">
        <v>-894138</v>
      </c>
      <c r="O9" s="20">
        <v>676603</v>
      </c>
      <c r="P9" s="20">
        <v>-2239733</v>
      </c>
      <c r="Q9" s="20">
        <v>-233630</v>
      </c>
      <c r="R9" s="20">
        <v>-1796760</v>
      </c>
      <c r="S9" s="20">
        <v>194411</v>
      </c>
      <c r="T9" s="20">
        <v>403024</v>
      </c>
      <c r="U9" s="20">
        <v>1836098</v>
      </c>
      <c r="V9" s="20">
        <v>2433533</v>
      </c>
      <c r="W9" s="20">
        <v>2929396</v>
      </c>
      <c r="X9" s="20">
        <v>1448543</v>
      </c>
      <c r="Y9" s="20">
        <v>1480853</v>
      </c>
      <c r="Z9" s="21">
        <v>102.23</v>
      </c>
      <c r="AA9" s="22">
        <v>1448543</v>
      </c>
    </row>
    <row r="10" spans="1:27" ht="12.7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2.75">
      <c r="A11" s="23" t="s">
        <v>38</v>
      </c>
      <c r="B11" s="17"/>
      <c r="C11" s="18"/>
      <c r="D11" s="18"/>
      <c r="E11" s="19"/>
      <c r="F11" s="20"/>
      <c r="G11" s="20"/>
      <c r="H11" s="20">
        <v>21206</v>
      </c>
      <c r="I11" s="20"/>
      <c r="J11" s="20">
        <v>21206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>
        <v>21206</v>
      </c>
      <c r="X11" s="20"/>
      <c r="Y11" s="20">
        <v>21206</v>
      </c>
      <c r="Z11" s="21"/>
      <c r="AA11" s="22"/>
    </row>
    <row r="12" spans="1:27" ht="12.75">
      <c r="A12" s="27" t="s">
        <v>39</v>
      </c>
      <c r="B12" s="28"/>
      <c r="C12" s="29">
        <f aca="true" t="shared" si="0" ref="C12:Y12">SUM(C6:C11)</f>
        <v>-48737795</v>
      </c>
      <c r="D12" s="29">
        <f>SUM(D6:D11)</f>
        <v>0</v>
      </c>
      <c r="E12" s="30">
        <f t="shared" si="0"/>
        <v>0</v>
      </c>
      <c r="F12" s="31">
        <f t="shared" si="0"/>
        <v>91077271</v>
      </c>
      <c r="G12" s="31">
        <f t="shared" si="0"/>
        <v>73090307</v>
      </c>
      <c r="H12" s="31">
        <f t="shared" si="0"/>
        <v>-8231513</v>
      </c>
      <c r="I12" s="31">
        <f t="shared" si="0"/>
        <v>-17984878</v>
      </c>
      <c r="J12" s="31">
        <f t="shared" si="0"/>
        <v>46873916</v>
      </c>
      <c r="K12" s="31">
        <f t="shared" si="0"/>
        <v>-20840573</v>
      </c>
      <c r="L12" s="31">
        <f t="shared" si="0"/>
        <v>-15108656</v>
      </c>
      <c r="M12" s="31">
        <f t="shared" si="0"/>
        <v>36581817</v>
      </c>
      <c r="N12" s="31">
        <f t="shared" si="0"/>
        <v>632588</v>
      </c>
      <c r="O12" s="31">
        <f t="shared" si="0"/>
        <v>-12139089</v>
      </c>
      <c r="P12" s="31">
        <f t="shared" si="0"/>
        <v>-11355056</v>
      </c>
      <c r="Q12" s="31">
        <f t="shared" si="0"/>
        <v>38352159</v>
      </c>
      <c r="R12" s="31">
        <f t="shared" si="0"/>
        <v>14858014</v>
      </c>
      <c r="S12" s="31">
        <f t="shared" si="0"/>
        <v>-5207476</v>
      </c>
      <c r="T12" s="31">
        <f t="shared" si="0"/>
        <v>-10601883</v>
      </c>
      <c r="U12" s="31">
        <f t="shared" si="0"/>
        <v>-31129557</v>
      </c>
      <c r="V12" s="31">
        <f t="shared" si="0"/>
        <v>-46938916</v>
      </c>
      <c r="W12" s="31">
        <f t="shared" si="0"/>
        <v>15425602</v>
      </c>
      <c r="X12" s="31">
        <f t="shared" si="0"/>
        <v>91077271</v>
      </c>
      <c r="Y12" s="31">
        <f t="shared" si="0"/>
        <v>-75651669</v>
      </c>
      <c r="Z12" s="32">
        <f>+IF(X12&lt;&gt;0,+(Y12/X12)*100,0)</f>
        <v>-83.06317061256699</v>
      </c>
      <c r="AA12" s="33">
        <f>SUM(AA6:AA11)</f>
        <v>91077271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2.7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2.75">
      <c r="A17" s="23" t="s">
        <v>43</v>
      </c>
      <c r="B17" s="17"/>
      <c r="C17" s="18"/>
      <c r="D17" s="18"/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1"/>
      <c r="AA17" s="22"/>
    </row>
    <row r="18" spans="1:27" ht="12.7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>
        <v>14366526</v>
      </c>
      <c r="D19" s="18"/>
      <c r="E19" s="19">
        <v>67834000</v>
      </c>
      <c r="F19" s="20">
        <v>357382397</v>
      </c>
      <c r="G19" s="20">
        <v>3021235</v>
      </c>
      <c r="H19" s="20">
        <v>3359237</v>
      </c>
      <c r="I19" s="20">
        <v>2020813</v>
      </c>
      <c r="J19" s="20">
        <v>8401285</v>
      </c>
      <c r="K19" s="20">
        <v>9009804</v>
      </c>
      <c r="L19" s="20">
        <v>5276700</v>
      </c>
      <c r="M19" s="20">
        <v>1123736</v>
      </c>
      <c r="N19" s="20">
        <v>15410240</v>
      </c>
      <c r="O19" s="20">
        <v>799893</v>
      </c>
      <c r="P19" s="20">
        <v>2197789</v>
      </c>
      <c r="Q19" s="20">
        <v>1469106</v>
      </c>
      <c r="R19" s="20">
        <v>4466788</v>
      </c>
      <c r="S19" s="20">
        <v>101491</v>
      </c>
      <c r="T19" s="20">
        <v>1544406</v>
      </c>
      <c r="U19" s="20">
        <v>-2576621</v>
      </c>
      <c r="V19" s="20">
        <v>-930724</v>
      </c>
      <c r="W19" s="20">
        <v>27347589</v>
      </c>
      <c r="X19" s="20">
        <v>357382397</v>
      </c>
      <c r="Y19" s="20">
        <v>-330034808</v>
      </c>
      <c r="Z19" s="21">
        <v>-92.35</v>
      </c>
      <c r="AA19" s="22">
        <v>357382397</v>
      </c>
    </row>
    <row r="20" spans="1:27" ht="12.75">
      <c r="A20" s="23"/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46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2.75">
      <c r="A22" s="23" t="s">
        <v>47</v>
      </c>
      <c r="B22" s="17"/>
      <c r="C22" s="18"/>
      <c r="D22" s="18"/>
      <c r="E22" s="19"/>
      <c r="F22" s="20">
        <v>243019</v>
      </c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>
        <v>-90732</v>
      </c>
      <c r="V22" s="20">
        <v>-90732</v>
      </c>
      <c r="W22" s="20">
        <v>-90732</v>
      </c>
      <c r="X22" s="20">
        <v>243019</v>
      </c>
      <c r="Y22" s="20">
        <v>-333751</v>
      </c>
      <c r="Z22" s="21">
        <v>-137.34</v>
      </c>
      <c r="AA22" s="22">
        <v>243019</v>
      </c>
    </row>
    <row r="23" spans="1:27" ht="12.75">
      <c r="A23" s="23" t="s">
        <v>48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2.75">
      <c r="A24" s="27" t="s">
        <v>49</v>
      </c>
      <c r="B24" s="35"/>
      <c r="C24" s="29">
        <f aca="true" t="shared" si="1" ref="C24:Y24">SUM(C15:C23)</f>
        <v>14366526</v>
      </c>
      <c r="D24" s="29">
        <f>SUM(D15:D23)</f>
        <v>0</v>
      </c>
      <c r="E24" s="36">
        <f t="shared" si="1"/>
        <v>67834000</v>
      </c>
      <c r="F24" s="37">
        <f t="shared" si="1"/>
        <v>357625416</v>
      </c>
      <c r="G24" s="37">
        <f t="shared" si="1"/>
        <v>3021235</v>
      </c>
      <c r="H24" s="37">
        <f t="shared" si="1"/>
        <v>3359237</v>
      </c>
      <c r="I24" s="37">
        <f t="shared" si="1"/>
        <v>2020813</v>
      </c>
      <c r="J24" s="37">
        <f t="shared" si="1"/>
        <v>8401285</v>
      </c>
      <c r="K24" s="37">
        <f t="shared" si="1"/>
        <v>9009804</v>
      </c>
      <c r="L24" s="37">
        <f t="shared" si="1"/>
        <v>5276700</v>
      </c>
      <c r="M24" s="37">
        <f t="shared" si="1"/>
        <v>1123736</v>
      </c>
      <c r="N24" s="37">
        <f t="shared" si="1"/>
        <v>15410240</v>
      </c>
      <c r="O24" s="37">
        <f t="shared" si="1"/>
        <v>799893</v>
      </c>
      <c r="P24" s="37">
        <f t="shared" si="1"/>
        <v>2197789</v>
      </c>
      <c r="Q24" s="37">
        <f t="shared" si="1"/>
        <v>1469106</v>
      </c>
      <c r="R24" s="37">
        <f t="shared" si="1"/>
        <v>4466788</v>
      </c>
      <c r="S24" s="37">
        <f t="shared" si="1"/>
        <v>101491</v>
      </c>
      <c r="T24" s="37">
        <f t="shared" si="1"/>
        <v>1544406</v>
      </c>
      <c r="U24" s="37">
        <f t="shared" si="1"/>
        <v>-2667353</v>
      </c>
      <c r="V24" s="37">
        <f t="shared" si="1"/>
        <v>-1021456</v>
      </c>
      <c r="W24" s="37">
        <f t="shared" si="1"/>
        <v>27256857</v>
      </c>
      <c r="X24" s="37">
        <f t="shared" si="1"/>
        <v>357625416</v>
      </c>
      <c r="Y24" s="37">
        <f t="shared" si="1"/>
        <v>-330368559</v>
      </c>
      <c r="Z24" s="38">
        <f>+IF(X24&lt;&gt;0,+(Y24/X24)*100,0)</f>
        <v>-92.37837810722044</v>
      </c>
      <c r="AA24" s="39">
        <f>SUM(AA15:AA23)</f>
        <v>357625416</v>
      </c>
    </row>
    <row r="25" spans="1:27" ht="12.75">
      <c r="A25" s="27" t="s">
        <v>50</v>
      </c>
      <c r="B25" s="28"/>
      <c r="C25" s="29">
        <f aca="true" t="shared" si="2" ref="C25:Y25">+C12+C24</f>
        <v>-34371269</v>
      </c>
      <c r="D25" s="29">
        <f>+D12+D24</f>
        <v>0</v>
      </c>
      <c r="E25" s="30">
        <f t="shared" si="2"/>
        <v>67834000</v>
      </c>
      <c r="F25" s="31">
        <f t="shared" si="2"/>
        <v>448702687</v>
      </c>
      <c r="G25" s="31">
        <f t="shared" si="2"/>
        <v>76111542</v>
      </c>
      <c r="H25" s="31">
        <f t="shared" si="2"/>
        <v>-4872276</v>
      </c>
      <c r="I25" s="31">
        <f t="shared" si="2"/>
        <v>-15964065</v>
      </c>
      <c r="J25" s="31">
        <f t="shared" si="2"/>
        <v>55275201</v>
      </c>
      <c r="K25" s="31">
        <f t="shared" si="2"/>
        <v>-11830769</v>
      </c>
      <c r="L25" s="31">
        <f t="shared" si="2"/>
        <v>-9831956</v>
      </c>
      <c r="M25" s="31">
        <f t="shared" si="2"/>
        <v>37705553</v>
      </c>
      <c r="N25" s="31">
        <f t="shared" si="2"/>
        <v>16042828</v>
      </c>
      <c r="O25" s="31">
        <f t="shared" si="2"/>
        <v>-11339196</v>
      </c>
      <c r="P25" s="31">
        <f t="shared" si="2"/>
        <v>-9157267</v>
      </c>
      <c r="Q25" s="31">
        <f t="shared" si="2"/>
        <v>39821265</v>
      </c>
      <c r="R25" s="31">
        <f t="shared" si="2"/>
        <v>19324802</v>
      </c>
      <c r="S25" s="31">
        <f t="shared" si="2"/>
        <v>-5105985</v>
      </c>
      <c r="T25" s="31">
        <f t="shared" si="2"/>
        <v>-9057477</v>
      </c>
      <c r="U25" s="31">
        <f t="shared" si="2"/>
        <v>-33796910</v>
      </c>
      <c r="V25" s="31">
        <f t="shared" si="2"/>
        <v>-47960372</v>
      </c>
      <c r="W25" s="31">
        <f t="shared" si="2"/>
        <v>42682459</v>
      </c>
      <c r="X25" s="31">
        <f t="shared" si="2"/>
        <v>448702687</v>
      </c>
      <c r="Y25" s="31">
        <f t="shared" si="2"/>
        <v>-406020228</v>
      </c>
      <c r="Z25" s="32">
        <f>+IF(X25&lt;&gt;0,+(Y25/X25)*100,0)</f>
        <v>-90.48758560253506</v>
      </c>
      <c r="AA25" s="33">
        <f>+AA12+AA24</f>
        <v>448702687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51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52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53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54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2.75">
      <c r="A31" s="23" t="s">
        <v>55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2.75">
      <c r="A32" s="23" t="s">
        <v>56</v>
      </c>
      <c r="B32" s="17"/>
      <c r="C32" s="18">
        <v>-35056652</v>
      </c>
      <c r="D32" s="18"/>
      <c r="E32" s="19">
        <v>2696000</v>
      </c>
      <c r="F32" s="20">
        <v>13297008</v>
      </c>
      <c r="G32" s="20">
        <v>8362869</v>
      </c>
      <c r="H32" s="20">
        <v>2784755</v>
      </c>
      <c r="I32" s="20">
        <v>-8516484</v>
      </c>
      <c r="J32" s="20">
        <v>2631140</v>
      </c>
      <c r="K32" s="20">
        <v>-12846459</v>
      </c>
      <c r="L32" s="20">
        <v>-5765357</v>
      </c>
      <c r="M32" s="20">
        <v>7000627</v>
      </c>
      <c r="N32" s="20">
        <v>-11611189</v>
      </c>
      <c r="O32" s="20">
        <v>-2134027</v>
      </c>
      <c r="P32" s="20">
        <v>-1182751</v>
      </c>
      <c r="Q32" s="20">
        <v>11888528</v>
      </c>
      <c r="R32" s="20">
        <v>8571750</v>
      </c>
      <c r="S32" s="20">
        <v>291794</v>
      </c>
      <c r="T32" s="20">
        <v>-763494</v>
      </c>
      <c r="U32" s="20">
        <v>-6351615</v>
      </c>
      <c r="V32" s="20">
        <v>-6823315</v>
      </c>
      <c r="W32" s="20">
        <v>-7231614</v>
      </c>
      <c r="X32" s="20">
        <v>13297008</v>
      </c>
      <c r="Y32" s="20">
        <v>-20528622</v>
      </c>
      <c r="Z32" s="21">
        <v>-154.39</v>
      </c>
      <c r="AA32" s="22">
        <v>13297008</v>
      </c>
    </row>
    <row r="33" spans="1:27" ht="12.75">
      <c r="A33" s="23" t="s">
        <v>57</v>
      </c>
      <c r="B33" s="17"/>
      <c r="C33" s="18">
        <v>2221961</v>
      </c>
      <c r="D33" s="18"/>
      <c r="E33" s="19"/>
      <c r="F33" s="20">
        <v>5156993</v>
      </c>
      <c r="G33" s="20"/>
      <c r="H33" s="20"/>
      <c r="I33" s="20">
        <v>1483636</v>
      </c>
      <c r="J33" s="20">
        <v>1483636</v>
      </c>
      <c r="K33" s="20"/>
      <c r="L33" s="20"/>
      <c r="M33" s="20">
        <v>385691</v>
      </c>
      <c r="N33" s="20">
        <v>385691</v>
      </c>
      <c r="O33" s="20"/>
      <c r="P33" s="20">
        <v>2948</v>
      </c>
      <c r="Q33" s="20"/>
      <c r="R33" s="20">
        <v>2948</v>
      </c>
      <c r="S33" s="20"/>
      <c r="T33" s="20"/>
      <c r="U33" s="20"/>
      <c r="V33" s="20"/>
      <c r="W33" s="20">
        <v>1872275</v>
      </c>
      <c r="X33" s="20">
        <v>5156993</v>
      </c>
      <c r="Y33" s="20">
        <v>-3284718</v>
      </c>
      <c r="Z33" s="21">
        <v>-63.69</v>
      </c>
      <c r="AA33" s="22">
        <v>5156993</v>
      </c>
    </row>
    <row r="34" spans="1:27" ht="12.75">
      <c r="A34" s="27" t="s">
        <v>58</v>
      </c>
      <c r="B34" s="28"/>
      <c r="C34" s="29">
        <f aca="true" t="shared" si="3" ref="C34:Y34">SUM(C29:C33)</f>
        <v>-32834691</v>
      </c>
      <c r="D34" s="29">
        <f>SUM(D29:D33)</f>
        <v>0</v>
      </c>
      <c r="E34" s="30">
        <f t="shared" si="3"/>
        <v>2696000</v>
      </c>
      <c r="F34" s="31">
        <f t="shared" si="3"/>
        <v>18454001</v>
      </c>
      <c r="G34" s="31">
        <f t="shared" si="3"/>
        <v>8362869</v>
      </c>
      <c r="H34" s="31">
        <f t="shared" si="3"/>
        <v>2784755</v>
      </c>
      <c r="I34" s="31">
        <f t="shared" si="3"/>
        <v>-7032848</v>
      </c>
      <c r="J34" s="31">
        <f t="shared" si="3"/>
        <v>4114776</v>
      </c>
      <c r="K34" s="31">
        <f t="shared" si="3"/>
        <v>-12846459</v>
      </c>
      <c r="L34" s="31">
        <f t="shared" si="3"/>
        <v>-5765357</v>
      </c>
      <c r="M34" s="31">
        <f t="shared" si="3"/>
        <v>7386318</v>
      </c>
      <c r="N34" s="31">
        <f t="shared" si="3"/>
        <v>-11225498</v>
      </c>
      <c r="O34" s="31">
        <f t="shared" si="3"/>
        <v>-2134027</v>
      </c>
      <c r="P34" s="31">
        <f t="shared" si="3"/>
        <v>-1179803</v>
      </c>
      <c r="Q34" s="31">
        <f t="shared" si="3"/>
        <v>11888528</v>
      </c>
      <c r="R34" s="31">
        <f t="shared" si="3"/>
        <v>8574698</v>
      </c>
      <c r="S34" s="31">
        <f t="shared" si="3"/>
        <v>291794</v>
      </c>
      <c r="T34" s="31">
        <f t="shared" si="3"/>
        <v>-763494</v>
      </c>
      <c r="U34" s="31">
        <f t="shared" si="3"/>
        <v>-6351615</v>
      </c>
      <c r="V34" s="31">
        <f t="shared" si="3"/>
        <v>-6823315</v>
      </c>
      <c r="W34" s="31">
        <f t="shared" si="3"/>
        <v>-5359339</v>
      </c>
      <c r="X34" s="31">
        <f t="shared" si="3"/>
        <v>18454001</v>
      </c>
      <c r="Y34" s="31">
        <f t="shared" si="3"/>
        <v>-23813340</v>
      </c>
      <c r="Z34" s="32">
        <f>+IF(X34&lt;&gt;0,+(Y34/X34)*100,0)</f>
        <v>-129.04161000099654</v>
      </c>
      <c r="AA34" s="33">
        <f>SUM(AA29:AA33)</f>
        <v>18454001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59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60</v>
      </c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2.75">
      <c r="A38" s="23" t="s">
        <v>57</v>
      </c>
      <c r="B38" s="17"/>
      <c r="C38" s="18"/>
      <c r="D38" s="18"/>
      <c r="E38" s="19"/>
      <c r="F38" s="20">
        <v>2292978</v>
      </c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>
        <v>2292978</v>
      </c>
      <c r="Y38" s="20">
        <v>-2292978</v>
      </c>
      <c r="Z38" s="21">
        <v>-100</v>
      </c>
      <c r="AA38" s="22">
        <v>2292978</v>
      </c>
    </row>
    <row r="39" spans="1:27" ht="12.75">
      <c r="A39" s="27" t="s">
        <v>61</v>
      </c>
      <c r="B39" s="35"/>
      <c r="C39" s="29">
        <f aca="true" t="shared" si="4" ref="C39:Y39">SUM(C37:C38)</f>
        <v>0</v>
      </c>
      <c r="D39" s="29">
        <f>SUM(D37:D38)</f>
        <v>0</v>
      </c>
      <c r="E39" s="36">
        <f t="shared" si="4"/>
        <v>0</v>
      </c>
      <c r="F39" s="37">
        <f t="shared" si="4"/>
        <v>2292978</v>
      </c>
      <c r="G39" s="37">
        <f t="shared" si="4"/>
        <v>0</v>
      </c>
      <c r="H39" s="37">
        <f t="shared" si="4"/>
        <v>0</v>
      </c>
      <c r="I39" s="37">
        <f t="shared" si="4"/>
        <v>0</v>
      </c>
      <c r="J39" s="37">
        <f t="shared" si="4"/>
        <v>0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0</v>
      </c>
      <c r="X39" s="37">
        <f t="shared" si="4"/>
        <v>2292978</v>
      </c>
      <c r="Y39" s="37">
        <f t="shared" si="4"/>
        <v>-2292978</v>
      </c>
      <c r="Z39" s="38">
        <f>+IF(X39&lt;&gt;0,+(Y39/X39)*100,0)</f>
        <v>-100</v>
      </c>
      <c r="AA39" s="39">
        <f>SUM(AA37:AA38)</f>
        <v>2292978</v>
      </c>
    </row>
    <row r="40" spans="1:27" ht="12.75">
      <c r="A40" s="27" t="s">
        <v>62</v>
      </c>
      <c r="B40" s="28"/>
      <c r="C40" s="29">
        <f aca="true" t="shared" si="5" ref="C40:Y40">+C34+C39</f>
        <v>-32834691</v>
      </c>
      <c r="D40" s="29">
        <f>+D34+D39</f>
        <v>0</v>
      </c>
      <c r="E40" s="30">
        <f t="shared" si="5"/>
        <v>2696000</v>
      </c>
      <c r="F40" s="31">
        <f t="shared" si="5"/>
        <v>20746979</v>
      </c>
      <c r="G40" s="31">
        <f t="shared" si="5"/>
        <v>8362869</v>
      </c>
      <c r="H40" s="31">
        <f t="shared" si="5"/>
        <v>2784755</v>
      </c>
      <c r="I40" s="31">
        <f t="shared" si="5"/>
        <v>-7032848</v>
      </c>
      <c r="J40" s="31">
        <f t="shared" si="5"/>
        <v>4114776</v>
      </c>
      <c r="K40" s="31">
        <f t="shared" si="5"/>
        <v>-12846459</v>
      </c>
      <c r="L40" s="31">
        <f t="shared" si="5"/>
        <v>-5765357</v>
      </c>
      <c r="M40" s="31">
        <f t="shared" si="5"/>
        <v>7386318</v>
      </c>
      <c r="N40" s="31">
        <f t="shared" si="5"/>
        <v>-11225498</v>
      </c>
      <c r="O40" s="31">
        <f t="shared" si="5"/>
        <v>-2134027</v>
      </c>
      <c r="P40" s="31">
        <f t="shared" si="5"/>
        <v>-1179803</v>
      </c>
      <c r="Q40" s="31">
        <f t="shared" si="5"/>
        <v>11888528</v>
      </c>
      <c r="R40" s="31">
        <f t="shared" si="5"/>
        <v>8574698</v>
      </c>
      <c r="S40" s="31">
        <f t="shared" si="5"/>
        <v>291794</v>
      </c>
      <c r="T40" s="31">
        <f t="shared" si="5"/>
        <v>-763494</v>
      </c>
      <c r="U40" s="31">
        <f t="shared" si="5"/>
        <v>-6351615</v>
      </c>
      <c r="V40" s="31">
        <f t="shared" si="5"/>
        <v>-6823315</v>
      </c>
      <c r="W40" s="31">
        <f t="shared" si="5"/>
        <v>-5359339</v>
      </c>
      <c r="X40" s="31">
        <f t="shared" si="5"/>
        <v>20746979</v>
      </c>
      <c r="Y40" s="31">
        <f t="shared" si="5"/>
        <v>-26106318</v>
      </c>
      <c r="Z40" s="32">
        <f>+IF(X40&lt;&gt;0,+(Y40/X40)*100,0)</f>
        <v>-125.8319006347864</v>
      </c>
      <c r="AA40" s="33">
        <f>+AA34+AA39</f>
        <v>20746979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-1536578</v>
      </c>
      <c r="D42" s="43">
        <f>+D25-D40</f>
        <v>0</v>
      </c>
      <c r="E42" s="44">
        <f t="shared" si="6"/>
        <v>65138000</v>
      </c>
      <c r="F42" s="45">
        <f t="shared" si="6"/>
        <v>427955708</v>
      </c>
      <c r="G42" s="45">
        <f t="shared" si="6"/>
        <v>67748673</v>
      </c>
      <c r="H42" s="45">
        <f t="shared" si="6"/>
        <v>-7657031</v>
      </c>
      <c r="I42" s="45">
        <f t="shared" si="6"/>
        <v>-8931217</v>
      </c>
      <c r="J42" s="45">
        <f t="shared" si="6"/>
        <v>51160425</v>
      </c>
      <c r="K42" s="45">
        <f t="shared" si="6"/>
        <v>1015690</v>
      </c>
      <c r="L42" s="45">
        <f t="shared" si="6"/>
        <v>-4066599</v>
      </c>
      <c r="M42" s="45">
        <f t="shared" si="6"/>
        <v>30319235</v>
      </c>
      <c r="N42" s="45">
        <f t="shared" si="6"/>
        <v>27268326</v>
      </c>
      <c r="O42" s="45">
        <f t="shared" si="6"/>
        <v>-9205169</v>
      </c>
      <c r="P42" s="45">
        <f t="shared" si="6"/>
        <v>-7977464</v>
      </c>
      <c r="Q42" s="45">
        <f t="shared" si="6"/>
        <v>27932737</v>
      </c>
      <c r="R42" s="45">
        <f t="shared" si="6"/>
        <v>10750104</v>
      </c>
      <c r="S42" s="45">
        <f t="shared" si="6"/>
        <v>-5397779</v>
      </c>
      <c r="T42" s="45">
        <f t="shared" si="6"/>
        <v>-8293983</v>
      </c>
      <c r="U42" s="45">
        <f t="shared" si="6"/>
        <v>-27445295</v>
      </c>
      <c r="V42" s="45">
        <f t="shared" si="6"/>
        <v>-41137057</v>
      </c>
      <c r="W42" s="45">
        <f t="shared" si="6"/>
        <v>48041798</v>
      </c>
      <c r="X42" s="45">
        <f t="shared" si="6"/>
        <v>427955708</v>
      </c>
      <c r="Y42" s="45">
        <f t="shared" si="6"/>
        <v>-379913910</v>
      </c>
      <c r="Z42" s="46">
        <f>+IF(X42&lt;&gt;0,+(Y42/X42)*100,0)</f>
        <v>-88.77411911982256</v>
      </c>
      <c r="AA42" s="47">
        <f>+AA25-AA40</f>
        <v>427955708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653535</v>
      </c>
      <c r="D45" s="18"/>
      <c r="E45" s="19"/>
      <c r="F45" s="20">
        <v>398079520</v>
      </c>
      <c r="G45" s="20">
        <v>4</v>
      </c>
      <c r="H45" s="20">
        <v>460612</v>
      </c>
      <c r="I45" s="20">
        <v>5</v>
      </c>
      <c r="J45" s="20">
        <v>460621</v>
      </c>
      <c r="K45" s="20">
        <v>5</v>
      </c>
      <c r="L45" s="20">
        <v>2</v>
      </c>
      <c r="M45" s="20">
        <v>-1</v>
      </c>
      <c r="N45" s="20">
        <v>6</v>
      </c>
      <c r="O45" s="20">
        <v>6</v>
      </c>
      <c r="P45" s="20">
        <v>2</v>
      </c>
      <c r="Q45" s="20">
        <v>-2</v>
      </c>
      <c r="R45" s="20">
        <v>6</v>
      </c>
      <c r="S45" s="20">
        <v>1</v>
      </c>
      <c r="T45" s="20">
        <v>8</v>
      </c>
      <c r="U45" s="20">
        <v>-439398</v>
      </c>
      <c r="V45" s="20">
        <v>-439389</v>
      </c>
      <c r="W45" s="20">
        <v>21244</v>
      </c>
      <c r="X45" s="20">
        <v>398079520</v>
      </c>
      <c r="Y45" s="20">
        <v>-398058276</v>
      </c>
      <c r="Z45" s="48">
        <v>-99.99</v>
      </c>
      <c r="AA45" s="22">
        <v>398079520</v>
      </c>
    </row>
    <row r="46" spans="1:27" ht="12.75">
      <c r="A46" s="23" t="s">
        <v>67</v>
      </c>
      <c r="B46" s="17"/>
      <c r="C46" s="18">
        <v>961313</v>
      </c>
      <c r="D46" s="18"/>
      <c r="E46" s="19">
        <v>35218084</v>
      </c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2.75">
      <c r="A47" s="23"/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68</v>
      </c>
      <c r="B48" s="50" t="s">
        <v>64</v>
      </c>
      <c r="C48" s="51">
        <f aca="true" t="shared" si="7" ref="C48:Y48">SUM(C45:C47)</f>
        <v>1614848</v>
      </c>
      <c r="D48" s="51">
        <f>SUM(D45:D47)</f>
        <v>0</v>
      </c>
      <c r="E48" s="52">
        <f t="shared" si="7"/>
        <v>35218084</v>
      </c>
      <c r="F48" s="53">
        <f t="shared" si="7"/>
        <v>398079520</v>
      </c>
      <c r="G48" s="53">
        <f t="shared" si="7"/>
        <v>4</v>
      </c>
      <c r="H48" s="53">
        <f t="shared" si="7"/>
        <v>460612</v>
      </c>
      <c r="I48" s="53">
        <f t="shared" si="7"/>
        <v>5</v>
      </c>
      <c r="J48" s="53">
        <f t="shared" si="7"/>
        <v>460621</v>
      </c>
      <c r="K48" s="53">
        <f t="shared" si="7"/>
        <v>5</v>
      </c>
      <c r="L48" s="53">
        <f t="shared" si="7"/>
        <v>2</v>
      </c>
      <c r="M48" s="53">
        <f t="shared" si="7"/>
        <v>-1</v>
      </c>
      <c r="N48" s="53">
        <f t="shared" si="7"/>
        <v>6</v>
      </c>
      <c r="O48" s="53">
        <f t="shared" si="7"/>
        <v>6</v>
      </c>
      <c r="P48" s="53">
        <f t="shared" si="7"/>
        <v>2</v>
      </c>
      <c r="Q48" s="53">
        <f t="shared" si="7"/>
        <v>-2</v>
      </c>
      <c r="R48" s="53">
        <f t="shared" si="7"/>
        <v>6</v>
      </c>
      <c r="S48" s="53">
        <f t="shared" si="7"/>
        <v>1</v>
      </c>
      <c r="T48" s="53">
        <f t="shared" si="7"/>
        <v>8</v>
      </c>
      <c r="U48" s="53">
        <f t="shared" si="7"/>
        <v>-439398</v>
      </c>
      <c r="V48" s="53">
        <f t="shared" si="7"/>
        <v>-439389</v>
      </c>
      <c r="W48" s="53">
        <f t="shared" si="7"/>
        <v>21244</v>
      </c>
      <c r="X48" s="53">
        <f t="shared" si="7"/>
        <v>398079520</v>
      </c>
      <c r="Y48" s="53">
        <f t="shared" si="7"/>
        <v>-398058276</v>
      </c>
      <c r="Z48" s="54">
        <f>+IF(X48&lt;&gt;0,+(Y48/X48)*100,0)</f>
        <v>-99.99466337780953</v>
      </c>
      <c r="AA48" s="55">
        <f>SUM(AA45:AA47)</f>
        <v>398079520</v>
      </c>
    </row>
    <row r="49" spans="1:27" ht="12.75">
      <c r="A49" s="56" t="s">
        <v>123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124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125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7" t="s">
        <v>115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126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-7157150</v>
      </c>
      <c r="D6" s="18"/>
      <c r="E6" s="19">
        <v>172494608</v>
      </c>
      <c r="F6" s="20">
        <v>458211561</v>
      </c>
      <c r="G6" s="20">
        <v>34921081</v>
      </c>
      <c r="H6" s="20">
        <v>-3884206</v>
      </c>
      <c r="I6" s="20">
        <v>-19375219</v>
      </c>
      <c r="J6" s="20">
        <v>11661656</v>
      </c>
      <c r="K6" s="20">
        <v>-4643514</v>
      </c>
      <c r="L6" s="20">
        <v>-7439321</v>
      </c>
      <c r="M6" s="20">
        <v>25471546</v>
      </c>
      <c r="N6" s="20">
        <v>13388711</v>
      </c>
      <c r="O6" s="20">
        <v>-7947660</v>
      </c>
      <c r="P6" s="20">
        <v>-10955579</v>
      </c>
      <c r="Q6" s="20">
        <v>-10472909</v>
      </c>
      <c r="R6" s="20">
        <v>-29376148</v>
      </c>
      <c r="S6" s="20">
        <v>-9805525</v>
      </c>
      <c r="T6" s="20">
        <v>-10471282</v>
      </c>
      <c r="U6" s="20">
        <v>-13788182</v>
      </c>
      <c r="V6" s="20">
        <v>-34064989</v>
      </c>
      <c r="W6" s="20">
        <v>-38390770</v>
      </c>
      <c r="X6" s="20">
        <v>458211561</v>
      </c>
      <c r="Y6" s="20">
        <v>-496602331</v>
      </c>
      <c r="Z6" s="21">
        <v>-108.38</v>
      </c>
      <c r="AA6" s="22">
        <v>458211561</v>
      </c>
    </row>
    <row r="7" spans="1:27" ht="12.75">
      <c r="A7" s="23" t="s">
        <v>34</v>
      </c>
      <c r="B7" s="17"/>
      <c r="C7" s="18">
        <v>1764</v>
      </c>
      <c r="D7" s="18"/>
      <c r="E7" s="19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1"/>
      <c r="AA7" s="22"/>
    </row>
    <row r="8" spans="1:27" ht="12.75">
      <c r="A8" s="23" t="s">
        <v>35</v>
      </c>
      <c r="B8" s="17"/>
      <c r="C8" s="18">
        <v>1170008</v>
      </c>
      <c r="D8" s="18"/>
      <c r="E8" s="19">
        <v>42345208</v>
      </c>
      <c r="F8" s="20">
        <v>142735915</v>
      </c>
      <c r="G8" s="20">
        <v>15788964</v>
      </c>
      <c r="H8" s="20">
        <v>-8805245</v>
      </c>
      <c r="I8" s="20">
        <v>-1513956</v>
      </c>
      <c r="J8" s="20">
        <v>5469763</v>
      </c>
      <c r="K8" s="20">
        <v>-2831090</v>
      </c>
      <c r="L8" s="20">
        <v>-362318</v>
      </c>
      <c r="M8" s="20">
        <v>73487</v>
      </c>
      <c r="N8" s="20">
        <v>-3119921</v>
      </c>
      <c r="O8" s="20">
        <v>-1515505</v>
      </c>
      <c r="P8" s="20">
        <v>-3277</v>
      </c>
      <c r="Q8" s="20">
        <v>612966</v>
      </c>
      <c r="R8" s="20">
        <v>-905816</v>
      </c>
      <c r="S8" s="20">
        <v>73916</v>
      </c>
      <c r="T8" s="20">
        <v>708233</v>
      </c>
      <c r="U8" s="20">
        <v>3400320</v>
      </c>
      <c r="V8" s="20">
        <v>4182469</v>
      </c>
      <c r="W8" s="20">
        <v>5626495</v>
      </c>
      <c r="X8" s="20">
        <v>142735915</v>
      </c>
      <c r="Y8" s="20">
        <v>-137109420</v>
      </c>
      <c r="Z8" s="21">
        <v>-96.06</v>
      </c>
      <c r="AA8" s="22">
        <v>142735915</v>
      </c>
    </row>
    <row r="9" spans="1:27" ht="12.75">
      <c r="A9" s="23" t="s">
        <v>36</v>
      </c>
      <c r="B9" s="17"/>
      <c r="C9" s="18">
        <v>1639141</v>
      </c>
      <c r="D9" s="18"/>
      <c r="E9" s="19">
        <v>2700000</v>
      </c>
      <c r="F9" s="20">
        <v>3269832</v>
      </c>
      <c r="G9" s="20">
        <v>-124229</v>
      </c>
      <c r="H9" s="20">
        <v>1079956</v>
      </c>
      <c r="I9" s="20">
        <v>1802523</v>
      </c>
      <c r="J9" s="20">
        <v>2758250</v>
      </c>
      <c r="K9" s="20">
        <v>-4071639</v>
      </c>
      <c r="L9" s="20">
        <v>1366641</v>
      </c>
      <c r="M9" s="20">
        <v>1198356</v>
      </c>
      <c r="N9" s="20">
        <v>-1506642</v>
      </c>
      <c r="O9" s="20">
        <v>-693358</v>
      </c>
      <c r="P9" s="20">
        <v>-284346</v>
      </c>
      <c r="Q9" s="20">
        <v>848338</v>
      </c>
      <c r="R9" s="20">
        <v>-129366</v>
      </c>
      <c r="S9" s="20">
        <v>984402</v>
      </c>
      <c r="T9" s="20">
        <v>741160</v>
      </c>
      <c r="U9" s="20">
        <v>1353000</v>
      </c>
      <c r="V9" s="20">
        <v>3078562</v>
      </c>
      <c r="W9" s="20">
        <v>4200804</v>
      </c>
      <c r="X9" s="20">
        <v>3269832</v>
      </c>
      <c r="Y9" s="20">
        <v>930972</v>
      </c>
      <c r="Z9" s="21">
        <v>28.47</v>
      </c>
      <c r="AA9" s="22">
        <v>3269832</v>
      </c>
    </row>
    <row r="10" spans="1:27" ht="12.7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2.75">
      <c r="A11" s="23" t="s">
        <v>38</v>
      </c>
      <c r="B11" s="17"/>
      <c r="C11" s="18"/>
      <c r="D11" s="18"/>
      <c r="E11" s="19">
        <v>292000</v>
      </c>
      <c r="F11" s="20">
        <v>2452892</v>
      </c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>
        <v>2452892</v>
      </c>
      <c r="Y11" s="20">
        <v>-2452892</v>
      </c>
      <c r="Z11" s="21">
        <v>-100</v>
      </c>
      <c r="AA11" s="22">
        <v>2452892</v>
      </c>
    </row>
    <row r="12" spans="1:27" ht="12.75">
      <c r="A12" s="27" t="s">
        <v>39</v>
      </c>
      <c r="B12" s="28"/>
      <c r="C12" s="29">
        <f aca="true" t="shared" si="0" ref="C12:Y12">SUM(C6:C11)</f>
        <v>-4346237</v>
      </c>
      <c r="D12" s="29">
        <f>SUM(D6:D11)</f>
        <v>0</v>
      </c>
      <c r="E12" s="30">
        <f t="shared" si="0"/>
        <v>217831816</v>
      </c>
      <c r="F12" s="31">
        <f t="shared" si="0"/>
        <v>606670200</v>
      </c>
      <c r="G12" s="31">
        <f t="shared" si="0"/>
        <v>50585816</v>
      </c>
      <c r="H12" s="31">
        <f t="shared" si="0"/>
        <v>-11609495</v>
      </c>
      <c r="I12" s="31">
        <f t="shared" si="0"/>
        <v>-19086652</v>
      </c>
      <c r="J12" s="31">
        <f t="shared" si="0"/>
        <v>19889669</v>
      </c>
      <c r="K12" s="31">
        <f t="shared" si="0"/>
        <v>-11546243</v>
      </c>
      <c r="L12" s="31">
        <f t="shared" si="0"/>
        <v>-6434998</v>
      </c>
      <c r="M12" s="31">
        <f t="shared" si="0"/>
        <v>26743389</v>
      </c>
      <c r="N12" s="31">
        <f t="shared" si="0"/>
        <v>8762148</v>
      </c>
      <c r="O12" s="31">
        <f t="shared" si="0"/>
        <v>-10156523</v>
      </c>
      <c r="P12" s="31">
        <f t="shared" si="0"/>
        <v>-11243202</v>
      </c>
      <c r="Q12" s="31">
        <f t="shared" si="0"/>
        <v>-9011605</v>
      </c>
      <c r="R12" s="31">
        <f t="shared" si="0"/>
        <v>-30411330</v>
      </c>
      <c r="S12" s="31">
        <f t="shared" si="0"/>
        <v>-8747207</v>
      </c>
      <c r="T12" s="31">
        <f t="shared" si="0"/>
        <v>-9021889</v>
      </c>
      <c r="U12" s="31">
        <f t="shared" si="0"/>
        <v>-9034862</v>
      </c>
      <c r="V12" s="31">
        <f t="shared" si="0"/>
        <v>-26803958</v>
      </c>
      <c r="W12" s="31">
        <f t="shared" si="0"/>
        <v>-28563471</v>
      </c>
      <c r="X12" s="31">
        <f t="shared" si="0"/>
        <v>606670200</v>
      </c>
      <c r="Y12" s="31">
        <f t="shared" si="0"/>
        <v>-635233671</v>
      </c>
      <c r="Z12" s="32">
        <f>+IF(X12&lt;&gt;0,+(Y12/X12)*100,0)</f>
        <v>-104.70823702894918</v>
      </c>
      <c r="AA12" s="33">
        <f>SUM(AA6:AA11)</f>
        <v>606670200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2.7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2.75">
      <c r="A17" s="23" t="s">
        <v>43</v>
      </c>
      <c r="B17" s="17"/>
      <c r="C17" s="18">
        <v>-150392</v>
      </c>
      <c r="D17" s="18"/>
      <c r="E17" s="19">
        <v>10586377</v>
      </c>
      <c r="F17" s="20">
        <v>22418718</v>
      </c>
      <c r="G17" s="20"/>
      <c r="H17" s="20"/>
      <c r="I17" s="20">
        <v>-35160</v>
      </c>
      <c r="J17" s="20">
        <v>-35160</v>
      </c>
      <c r="K17" s="20"/>
      <c r="L17" s="20"/>
      <c r="M17" s="20"/>
      <c r="N17" s="20"/>
      <c r="O17" s="20">
        <v>-51925</v>
      </c>
      <c r="P17" s="20"/>
      <c r="Q17" s="20"/>
      <c r="R17" s="20">
        <v>-51925</v>
      </c>
      <c r="S17" s="20">
        <v>-51925</v>
      </c>
      <c r="T17" s="20">
        <v>-51925</v>
      </c>
      <c r="U17" s="20"/>
      <c r="V17" s="20">
        <v>-103850</v>
      </c>
      <c r="W17" s="20">
        <v>-190935</v>
      </c>
      <c r="X17" s="20">
        <v>22418718</v>
      </c>
      <c r="Y17" s="20">
        <v>-22609653</v>
      </c>
      <c r="Z17" s="21">
        <v>-100.85</v>
      </c>
      <c r="AA17" s="22">
        <v>22418718</v>
      </c>
    </row>
    <row r="18" spans="1:27" ht="12.7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>
        <v>-5087205</v>
      </c>
      <c r="D19" s="18"/>
      <c r="E19" s="19">
        <v>313292374</v>
      </c>
      <c r="F19" s="20">
        <v>480701792</v>
      </c>
      <c r="G19" s="20">
        <v>54805</v>
      </c>
      <c r="H19" s="20">
        <v>3257090</v>
      </c>
      <c r="I19" s="20">
        <v>7770372</v>
      </c>
      <c r="J19" s="20">
        <v>11082267</v>
      </c>
      <c r="K19" s="20">
        <v>1706043</v>
      </c>
      <c r="L19" s="20">
        <v>5002370</v>
      </c>
      <c r="M19" s="20">
        <v>4495592</v>
      </c>
      <c r="N19" s="20">
        <v>11204005</v>
      </c>
      <c r="O19" s="20">
        <v>1543</v>
      </c>
      <c r="P19" s="20">
        <v>2833603</v>
      </c>
      <c r="Q19" s="20">
        <v>3477919</v>
      </c>
      <c r="R19" s="20">
        <v>6313065</v>
      </c>
      <c r="S19" s="20">
        <v>-72969</v>
      </c>
      <c r="T19" s="20">
        <v>867365</v>
      </c>
      <c r="U19" s="20">
        <v>4932247</v>
      </c>
      <c r="V19" s="20">
        <v>5726643</v>
      </c>
      <c r="W19" s="20">
        <v>34325980</v>
      </c>
      <c r="X19" s="20">
        <v>480701792</v>
      </c>
      <c r="Y19" s="20">
        <v>-446375812</v>
      </c>
      <c r="Z19" s="21">
        <v>-92.86</v>
      </c>
      <c r="AA19" s="22">
        <v>480701792</v>
      </c>
    </row>
    <row r="20" spans="1:27" ht="12.75">
      <c r="A20" s="23"/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46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2.75">
      <c r="A22" s="23" t="s">
        <v>47</v>
      </c>
      <c r="B22" s="17"/>
      <c r="C22" s="18">
        <v>-117550</v>
      </c>
      <c r="D22" s="18"/>
      <c r="E22" s="19">
        <v>1299323</v>
      </c>
      <c r="F22" s="20">
        <v>1993578</v>
      </c>
      <c r="G22" s="20"/>
      <c r="H22" s="20">
        <v>110313</v>
      </c>
      <c r="I22" s="20">
        <v>-14915</v>
      </c>
      <c r="J22" s="20">
        <v>95398</v>
      </c>
      <c r="K22" s="20"/>
      <c r="L22" s="20"/>
      <c r="M22" s="20"/>
      <c r="N22" s="20"/>
      <c r="O22" s="20"/>
      <c r="P22" s="20">
        <v>-101653</v>
      </c>
      <c r="Q22" s="20"/>
      <c r="R22" s="20">
        <v>-101653</v>
      </c>
      <c r="S22" s="20">
        <v>-10476</v>
      </c>
      <c r="T22" s="20">
        <v>-10476</v>
      </c>
      <c r="U22" s="20">
        <v>86560</v>
      </c>
      <c r="V22" s="20">
        <v>65608</v>
      </c>
      <c r="W22" s="20">
        <v>59353</v>
      </c>
      <c r="X22" s="20">
        <v>1993578</v>
      </c>
      <c r="Y22" s="20">
        <v>-1934225</v>
      </c>
      <c r="Z22" s="21">
        <v>-97.02</v>
      </c>
      <c r="AA22" s="22">
        <v>1993578</v>
      </c>
    </row>
    <row r="23" spans="1:27" ht="12.75">
      <c r="A23" s="23" t="s">
        <v>48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2.75">
      <c r="A24" s="27" t="s">
        <v>49</v>
      </c>
      <c r="B24" s="35"/>
      <c r="C24" s="29">
        <f aca="true" t="shared" si="1" ref="C24:Y24">SUM(C15:C23)</f>
        <v>-5355147</v>
      </c>
      <c r="D24" s="29">
        <f>SUM(D15:D23)</f>
        <v>0</v>
      </c>
      <c r="E24" s="36">
        <f t="shared" si="1"/>
        <v>325178074</v>
      </c>
      <c r="F24" s="37">
        <f t="shared" si="1"/>
        <v>505114088</v>
      </c>
      <c r="G24" s="37">
        <f t="shared" si="1"/>
        <v>54805</v>
      </c>
      <c r="H24" s="37">
        <f t="shared" si="1"/>
        <v>3367403</v>
      </c>
      <c r="I24" s="37">
        <f t="shared" si="1"/>
        <v>7720297</v>
      </c>
      <c r="J24" s="37">
        <f t="shared" si="1"/>
        <v>11142505</v>
      </c>
      <c r="K24" s="37">
        <f t="shared" si="1"/>
        <v>1706043</v>
      </c>
      <c r="L24" s="37">
        <f t="shared" si="1"/>
        <v>5002370</v>
      </c>
      <c r="M24" s="37">
        <f t="shared" si="1"/>
        <v>4495592</v>
      </c>
      <c r="N24" s="37">
        <f t="shared" si="1"/>
        <v>11204005</v>
      </c>
      <c r="O24" s="37">
        <f t="shared" si="1"/>
        <v>-50382</v>
      </c>
      <c r="P24" s="37">
        <f t="shared" si="1"/>
        <v>2731950</v>
      </c>
      <c r="Q24" s="37">
        <f t="shared" si="1"/>
        <v>3477919</v>
      </c>
      <c r="R24" s="37">
        <f t="shared" si="1"/>
        <v>6159487</v>
      </c>
      <c r="S24" s="37">
        <f t="shared" si="1"/>
        <v>-135370</v>
      </c>
      <c r="T24" s="37">
        <f t="shared" si="1"/>
        <v>804964</v>
      </c>
      <c r="U24" s="37">
        <f t="shared" si="1"/>
        <v>5018807</v>
      </c>
      <c r="V24" s="37">
        <f t="shared" si="1"/>
        <v>5688401</v>
      </c>
      <c r="W24" s="37">
        <f t="shared" si="1"/>
        <v>34194398</v>
      </c>
      <c r="X24" s="37">
        <f t="shared" si="1"/>
        <v>505114088</v>
      </c>
      <c r="Y24" s="37">
        <f t="shared" si="1"/>
        <v>-470919690</v>
      </c>
      <c r="Z24" s="38">
        <f>+IF(X24&lt;&gt;0,+(Y24/X24)*100,0)</f>
        <v>-93.23036145449976</v>
      </c>
      <c r="AA24" s="39">
        <f>SUM(AA15:AA23)</f>
        <v>505114088</v>
      </c>
    </row>
    <row r="25" spans="1:27" ht="12.75">
      <c r="A25" s="27" t="s">
        <v>50</v>
      </c>
      <c r="B25" s="28"/>
      <c r="C25" s="29">
        <f aca="true" t="shared" si="2" ref="C25:Y25">+C12+C24</f>
        <v>-9701384</v>
      </c>
      <c r="D25" s="29">
        <f>+D12+D24</f>
        <v>0</v>
      </c>
      <c r="E25" s="30">
        <f t="shared" si="2"/>
        <v>543009890</v>
      </c>
      <c r="F25" s="31">
        <f t="shared" si="2"/>
        <v>1111784288</v>
      </c>
      <c r="G25" s="31">
        <f t="shared" si="2"/>
        <v>50640621</v>
      </c>
      <c r="H25" s="31">
        <f t="shared" si="2"/>
        <v>-8242092</v>
      </c>
      <c r="I25" s="31">
        <f t="shared" si="2"/>
        <v>-11366355</v>
      </c>
      <c r="J25" s="31">
        <f t="shared" si="2"/>
        <v>31032174</v>
      </c>
      <c r="K25" s="31">
        <f t="shared" si="2"/>
        <v>-9840200</v>
      </c>
      <c r="L25" s="31">
        <f t="shared" si="2"/>
        <v>-1432628</v>
      </c>
      <c r="M25" s="31">
        <f t="shared" si="2"/>
        <v>31238981</v>
      </c>
      <c r="N25" s="31">
        <f t="shared" si="2"/>
        <v>19966153</v>
      </c>
      <c r="O25" s="31">
        <f t="shared" si="2"/>
        <v>-10206905</v>
      </c>
      <c r="P25" s="31">
        <f t="shared" si="2"/>
        <v>-8511252</v>
      </c>
      <c r="Q25" s="31">
        <f t="shared" si="2"/>
        <v>-5533686</v>
      </c>
      <c r="R25" s="31">
        <f t="shared" si="2"/>
        <v>-24251843</v>
      </c>
      <c r="S25" s="31">
        <f t="shared" si="2"/>
        <v>-8882577</v>
      </c>
      <c r="T25" s="31">
        <f t="shared" si="2"/>
        <v>-8216925</v>
      </c>
      <c r="U25" s="31">
        <f t="shared" si="2"/>
        <v>-4016055</v>
      </c>
      <c r="V25" s="31">
        <f t="shared" si="2"/>
        <v>-21115557</v>
      </c>
      <c r="W25" s="31">
        <f t="shared" si="2"/>
        <v>5630927</v>
      </c>
      <c r="X25" s="31">
        <f t="shared" si="2"/>
        <v>1111784288</v>
      </c>
      <c r="Y25" s="31">
        <f t="shared" si="2"/>
        <v>-1106153361</v>
      </c>
      <c r="Z25" s="32">
        <f>+IF(X25&lt;&gt;0,+(Y25/X25)*100,0)</f>
        <v>-99.49352342349346</v>
      </c>
      <c r="AA25" s="33">
        <f>+AA12+AA24</f>
        <v>1111784288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51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52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53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54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2.75">
      <c r="A31" s="23" t="s">
        <v>55</v>
      </c>
      <c r="B31" s="17"/>
      <c r="C31" s="18"/>
      <c r="D31" s="18"/>
      <c r="E31" s="19"/>
      <c r="F31" s="20"/>
      <c r="G31" s="20"/>
      <c r="H31" s="20"/>
      <c r="I31" s="20">
        <v>-500</v>
      </c>
      <c r="J31" s="20">
        <v>-500</v>
      </c>
      <c r="K31" s="20">
        <v>-700</v>
      </c>
      <c r="L31" s="20"/>
      <c r="M31" s="20"/>
      <c r="N31" s="20">
        <v>-700</v>
      </c>
      <c r="O31" s="20"/>
      <c r="P31" s="20"/>
      <c r="Q31" s="20"/>
      <c r="R31" s="20"/>
      <c r="S31" s="20"/>
      <c r="T31" s="20"/>
      <c r="U31" s="20"/>
      <c r="V31" s="20"/>
      <c r="W31" s="20">
        <v>-1200</v>
      </c>
      <c r="X31" s="20"/>
      <c r="Y31" s="20">
        <v>-1200</v>
      </c>
      <c r="Z31" s="21"/>
      <c r="AA31" s="22"/>
    </row>
    <row r="32" spans="1:27" ht="12.75">
      <c r="A32" s="23" t="s">
        <v>56</v>
      </c>
      <c r="B32" s="17"/>
      <c r="C32" s="18">
        <v>-2367931</v>
      </c>
      <c r="D32" s="18"/>
      <c r="E32" s="19">
        <v>52937680</v>
      </c>
      <c r="F32" s="20">
        <v>21949473</v>
      </c>
      <c r="G32" s="20">
        <v>2767174</v>
      </c>
      <c r="H32" s="20">
        <v>-5000100</v>
      </c>
      <c r="I32" s="20">
        <v>-9723289</v>
      </c>
      <c r="J32" s="20">
        <v>-11956215</v>
      </c>
      <c r="K32" s="20">
        <v>-1311378</v>
      </c>
      <c r="L32" s="20">
        <v>-1428164</v>
      </c>
      <c r="M32" s="20">
        <v>4975528</v>
      </c>
      <c r="N32" s="20">
        <v>2235986</v>
      </c>
      <c r="O32" s="20">
        <v>-1680977</v>
      </c>
      <c r="P32" s="20">
        <v>-1168734</v>
      </c>
      <c r="Q32" s="20">
        <v>-3531559</v>
      </c>
      <c r="R32" s="20">
        <v>-6381270</v>
      </c>
      <c r="S32" s="20">
        <v>-2217598</v>
      </c>
      <c r="T32" s="20">
        <v>-3967058</v>
      </c>
      <c r="U32" s="20">
        <v>-107493</v>
      </c>
      <c r="V32" s="20">
        <v>-6292149</v>
      </c>
      <c r="W32" s="20">
        <v>-22393648</v>
      </c>
      <c r="X32" s="20">
        <v>21949473</v>
      </c>
      <c r="Y32" s="20">
        <v>-44343121</v>
      </c>
      <c r="Z32" s="21">
        <v>-202.02</v>
      </c>
      <c r="AA32" s="22">
        <v>21949473</v>
      </c>
    </row>
    <row r="33" spans="1:27" ht="12.75">
      <c r="A33" s="23" t="s">
        <v>57</v>
      </c>
      <c r="B33" s="17"/>
      <c r="C33" s="18">
        <v>4340471</v>
      </c>
      <c r="D33" s="18"/>
      <c r="E33" s="19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1"/>
      <c r="AA33" s="22"/>
    </row>
    <row r="34" spans="1:27" ht="12.75">
      <c r="A34" s="27" t="s">
        <v>58</v>
      </c>
      <c r="B34" s="28"/>
      <c r="C34" s="29">
        <f aca="true" t="shared" si="3" ref="C34:Y34">SUM(C29:C33)</f>
        <v>1972540</v>
      </c>
      <c r="D34" s="29">
        <f>SUM(D29:D33)</f>
        <v>0</v>
      </c>
      <c r="E34" s="30">
        <f t="shared" si="3"/>
        <v>52937680</v>
      </c>
      <c r="F34" s="31">
        <f t="shared" si="3"/>
        <v>21949473</v>
      </c>
      <c r="G34" s="31">
        <f t="shared" si="3"/>
        <v>2767174</v>
      </c>
      <c r="H34" s="31">
        <f t="shared" si="3"/>
        <v>-5000100</v>
      </c>
      <c r="I34" s="31">
        <f t="shared" si="3"/>
        <v>-9723789</v>
      </c>
      <c r="J34" s="31">
        <f t="shared" si="3"/>
        <v>-11956715</v>
      </c>
      <c r="K34" s="31">
        <f t="shared" si="3"/>
        <v>-1312078</v>
      </c>
      <c r="L34" s="31">
        <f t="shared" si="3"/>
        <v>-1428164</v>
      </c>
      <c r="M34" s="31">
        <f t="shared" si="3"/>
        <v>4975528</v>
      </c>
      <c r="N34" s="31">
        <f t="shared" si="3"/>
        <v>2235286</v>
      </c>
      <c r="O34" s="31">
        <f t="shared" si="3"/>
        <v>-1680977</v>
      </c>
      <c r="P34" s="31">
        <f t="shared" si="3"/>
        <v>-1168734</v>
      </c>
      <c r="Q34" s="31">
        <f t="shared" si="3"/>
        <v>-3531559</v>
      </c>
      <c r="R34" s="31">
        <f t="shared" si="3"/>
        <v>-6381270</v>
      </c>
      <c r="S34" s="31">
        <f t="shared" si="3"/>
        <v>-2217598</v>
      </c>
      <c r="T34" s="31">
        <f t="shared" si="3"/>
        <v>-3967058</v>
      </c>
      <c r="U34" s="31">
        <f t="shared" si="3"/>
        <v>-107493</v>
      </c>
      <c r="V34" s="31">
        <f t="shared" si="3"/>
        <v>-6292149</v>
      </c>
      <c r="W34" s="31">
        <f t="shared" si="3"/>
        <v>-22394848</v>
      </c>
      <c r="X34" s="31">
        <f t="shared" si="3"/>
        <v>21949473</v>
      </c>
      <c r="Y34" s="31">
        <f t="shared" si="3"/>
        <v>-44344321</v>
      </c>
      <c r="Z34" s="32">
        <f>+IF(X34&lt;&gt;0,+(Y34/X34)*100,0)</f>
        <v>-202.0290919968785</v>
      </c>
      <c r="AA34" s="33">
        <f>SUM(AA29:AA33)</f>
        <v>21949473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59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60</v>
      </c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2.75">
      <c r="A38" s="23" t="s">
        <v>57</v>
      </c>
      <c r="B38" s="17"/>
      <c r="C38" s="18">
        <v>59406</v>
      </c>
      <c r="D38" s="18"/>
      <c r="E38" s="19">
        <v>350000</v>
      </c>
      <c r="F38" s="20">
        <v>1551449</v>
      </c>
      <c r="G38" s="20">
        <v>-500</v>
      </c>
      <c r="H38" s="20"/>
      <c r="I38" s="20"/>
      <c r="J38" s="20">
        <v>-500</v>
      </c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>
        <v>-500</v>
      </c>
      <c r="X38" s="20">
        <v>1551449</v>
      </c>
      <c r="Y38" s="20">
        <v>-1551949</v>
      </c>
      <c r="Z38" s="21">
        <v>-100.03</v>
      </c>
      <c r="AA38" s="22">
        <v>1551449</v>
      </c>
    </row>
    <row r="39" spans="1:27" ht="12.75">
      <c r="A39" s="27" t="s">
        <v>61</v>
      </c>
      <c r="B39" s="35"/>
      <c r="C39" s="29">
        <f aca="true" t="shared" si="4" ref="C39:Y39">SUM(C37:C38)</f>
        <v>59406</v>
      </c>
      <c r="D39" s="29">
        <f>SUM(D37:D38)</f>
        <v>0</v>
      </c>
      <c r="E39" s="36">
        <f t="shared" si="4"/>
        <v>350000</v>
      </c>
      <c r="F39" s="37">
        <f t="shared" si="4"/>
        <v>1551449</v>
      </c>
      <c r="G39" s="37">
        <f t="shared" si="4"/>
        <v>-500</v>
      </c>
      <c r="H39" s="37">
        <f t="shared" si="4"/>
        <v>0</v>
      </c>
      <c r="I39" s="37">
        <f t="shared" si="4"/>
        <v>0</v>
      </c>
      <c r="J39" s="37">
        <f t="shared" si="4"/>
        <v>-500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-500</v>
      </c>
      <c r="X39" s="37">
        <f t="shared" si="4"/>
        <v>1551449</v>
      </c>
      <c r="Y39" s="37">
        <f t="shared" si="4"/>
        <v>-1551949</v>
      </c>
      <c r="Z39" s="38">
        <f>+IF(X39&lt;&gt;0,+(Y39/X39)*100,0)</f>
        <v>-100.03222793659347</v>
      </c>
      <c r="AA39" s="39">
        <f>SUM(AA37:AA38)</f>
        <v>1551449</v>
      </c>
    </row>
    <row r="40" spans="1:27" ht="12.75">
      <c r="A40" s="27" t="s">
        <v>62</v>
      </c>
      <c r="B40" s="28"/>
      <c r="C40" s="29">
        <f aca="true" t="shared" si="5" ref="C40:Y40">+C34+C39</f>
        <v>2031946</v>
      </c>
      <c r="D40" s="29">
        <f>+D34+D39</f>
        <v>0</v>
      </c>
      <c r="E40" s="30">
        <f t="shared" si="5"/>
        <v>53287680</v>
      </c>
      <c r="F40" s="31">
        <f t="shared" si="5"/>
        <v>23500922</v>
      </c>
      <c r="G40" s="31">
        <f t="shared" si="5"/>
        <v>2766674</v>
      </c>
      <c r="H40" s="31">
        <f t="shared" si="5"/>
        <v>-5000100</v>
      </c>
      <c r="I40" s="31">
        <f t="shared" si="5"/>
        <v>-9723789</v>
      </c>
      <c r="J40" s="31">
        <f t="shared" si="5"/>
        <v>-11957215</v>
      </c>
      <c r="K40" s="31">
        <f t="shared" si="5"/>
        <v>-1312078</v>
      </c>
      <c r="L40" s="31">
        <f t="shared" si="5"/>
        <v>-1428164</v>
      </c>
      <c r="M40" s="31">
        <f t="shared" si="5"/>
        <v>4975528</v>
      </c>
      <c r="N40" s="31">
        <f t="shared" si="5"/>
        <v>2235286</v>
      </c>
      <c r="O40" s="31">
        <f t="shared" si="5"/>
        <v>-1680977</v>
      </c>
      <c r="P40" s="31">
        <f t="shared" si="5"/>
        <v>-1168734</v>
      </c>
      <c r="Q40" s="31">
        <f t="shared" si="5"/>
        <v>-3531559</v>
      </c>
      <c r="R40" s="31">
        <f t="shared" si="5"/>
        <v>-6381270</v>
      </c>
      <c r="S40" s="31">
        <f t="shared" si="5"/>
        <v>-2217598</v>
      </c>
      <c r="T40" s="31">
        <f t="shared" si="5"/>
        <v>-3967058</v>
      </c>
      <c r="U40" s="31">
        <f t="shared" si="5"/>
        <v>-107493</v>
      </c>
      <c r="V40" s="31">
        <f t="shared" si="5"/>
        <v>-6292149</v>
      </c>
      <c r="W40" s="31">
        <f t="shared" si="5"/>
        <v>-22395348</v>
      </c>
      <c r="X40" s="31">
        <f t="shared" si="5"/>
        <v>23500922</v>
      </c>
      <c r="Y40" s="31">
        <f t="shared" si="5"/>
        <v>-45896270</v>
      </c>
      <c r="Z40" s="32">
        <f>+IF(X40&lt;&gt;0,+(Y40/X40)*100,0)</f>
        <v>-195.29561435930046</v>
      </c>
      <c r="AA40" s="33">
        <f>+AA34+AA39</f>
        <v>23500922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-11733330</v>
      </c>
      <c r="D42" s="43">
        <f>+D25-D40</f>
        <v>0</v>
      </c>
      <c r="E42" s="44">
        <f t="shared" si="6"/>
        <v>489722210</v>
      </c>
      <c r="F42" s="45">
        <f t="shared" si="6"/>
        <v>1088283366</v>
      </c>
      <c r="G42" s="45">
        <f t="shared" si="6"/>
        <v>47873947</v>
      </c>
      <c r="H42" s="45">
        <f t="shared" si="6"/>
        <v>-3241992</v>
      </c>
      <c r="I42" s="45">
        <f t="shared" si="6"/>
        <v>-1642566</v>
      </c>
      <c r="J42" s="45">
        <f t="shared" si="6"/>
        <v>42989389</v>
      </c>
      <c r="K42" s="45">
        <f t="shared" si="6"/>
        <v>-8528122</v>
      </c>
      <c r="L42" s="45">
        <f t="shared" si="6"/>
        <v>-4464</v>
      </c>
      <c r="M42" s="45">
        <f t="shared" si="6"/>
        <v>26263453</v>
      </c>
      <c r="N42" s="45">
        <f t="shared" si="6"/>
        <v>17730867</v>
      </c>
      <c r="O42" s="45">
        <f t="shared" si="6"/>
        <v>-8525928</v>
      </c>
      <c r="P42" s="45">
        <f t="shared" si="6"/>
        <v>-7342518</v>
      </c>
      <c r="Q42" s="45">
        <f t="shared" si="6"/>
        <v>-2002127</v>
      </c>
      <c r="R42" s="45">
        <f t="shared" si="6"/>
        <v>-17870573</v>
      </c>
      <c r="S42" s="45">
        <f t="shared" si="6"/>
        <v>-6664979</v>
      </c>
      <c r="T42" s="45">
        <f t="shared" si="6"/>
        <v>-4249867</v>
      </c>
      <c r="U42" s="45">
        <f t="shared" si="6"/>
        <v>-3908562</v>
      </c>
      <c r="V42" s="45">
        <f t="shared" si="6"/>
        <v>-14823408</v>
      </c>
      <c r="W42" s="45">
        <f t="shared" si="6"/>
        <v>28026275</v>
      </c>
      <c r="X42" s="45">
        <f t="shared" si="6"/>
        <v>1088283366</v>
      </c>
      <c r="Y42" s="45">
        <f t="shared" si="6"/>
        <v>-1060257091</v>
      </c>
      <c r="Z42" s="46">
        <f>+IF(X42&lt;&gt;0,+(Y42/X42)*100,0)</f>
        <v>-97.42472632812435</v>
      </c>
      <c r="AA42" s="47">
        <f>+AA25-AA40</f>
        <v>1088283366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/>
      <c r="D45" s="18"/>
      <c r="E45" s="19">
        <v>434104302</v>
      </c>
      <c r="F45" s="20">
        <v>1045916169</v>
      </c>
      <c r="G45" s="20">
        <v>5</v>
      </c>
      <c r="H45" s="20"/>
      <c r="I45" s="20"/>
      <c r="J45" s="20">
        <v>5</v>
      </c>
      <c r="K45" s="20"/>
      <c r="L45" s="20"/>
      <c r="M45" s="20"/>
      <c r="N45" s="20"/>
      <c r="O45" s="20">
        <v>4</v>
      </c>
      <c r="P45" s="20">
        <v>-8</v>
      </c>
      <c r="Q45" s="20">
        <v>2</v>
      </c>
      <c r="R45" s="20">
        <v>-2</v>
      </c>
      <c r="S45" s="20">
        <v>-3</v>
      </c>
      <c r="T45" s="20"/>
      <c r="U45" s="20"/>
      <c r="V45" s="20">
        <v>-3</v>
      </c>
      <c r="W45" s="20"/>
      <c r="X45" s="20">
        <v>1045916169</v>
      </c>
      <c r="Y45" s="20">
        <v>-1045916169</v>
      </c>
      <c r="Z45" s="48">
        <v>-100</v>
      </c>
      <c r="AA45" s="22">
        <v>1045916169</v>
      </c>
    </row>
    <row r="46" spans="1:27" ht="12.75">
      <c r="A46" s="23" t="s">
        <v>67</v>
      </c>
      <c r="B46" s="17"/>
      <c r="C46" s="18"/>
      <c r="D46" s="18"/>
      <c r="E46" s="19"/>
      <c r="F46" s="20">
        <v>6545451</v>
      </c>
      <c r="G46" s="20"/>
      <c r="H46" s="20"/>
      <c r="I46" s="20"/>
      <c r="J46" s="20"/>
      <c r="K46" s="20"/>
      <c r="L46" s="20"/>
      <c r="M46" s="20">
        <v>438994</v>
      </c>
      <c r="N46" s="20">
        <v>438994</v>
      </c>
      <c r="O46" s="20"/>
      <c r="P46" s="20"/>
      <c r="Q46" s="20"/>
      <c r="R46" s="20"/>
      <c r="S46" s="20"/>
      <c r="T46" s="20"/>
      <c r="U46" s="20"/>
      <c r="V46" s="20"/>
      <c r="W46" s="20">
        <v>438994</v>
      </c>
      <c r="X46" s="20">
        <v>6545451</v>
      </c>
      <c r="Y46" s="20">
        <v>-6106457</v>
      </c>
      <c r="Z46" s="48">
        <v>-93.29</v>
      </c>
      <c r="AA46" s="22">
        <v>6545451</v>
      </c>
    </row>
    <row r="47" spans="1:27" ht="12.75">
      <c r="A47" s="23"/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68</v>
      </c>
      <c r="B48" s="50" t="s">
        <v>64</v>
      </c>
      <c r="C48" s="51">
        <f aca="true" t="shared" si="7" ref="C48:Y48">SUM(C45:C47)</f>
        <v>0</v>
      </c>
      <c r="D48" s="51">
        <f>SUM(D45:D47)</f>
        <v>0</v>
      </c>
      <c r="E48" s="52">
        <f t="shared" si="7"/>
        <v>434104302</v>
      </c>
      <c r="F48" s="53">
        <f t="shared" si="7"/>
        <v>1052461620</v>
      </c>
      <c r="G48" s="53">
        <f t="shared" si="7"/>
        <v>5</v>
      </c>
      <c r="H48" s="53">
        <f t="shared" si="7"/>
        <v>0</v>
      </c>
      <c r="I48" s="53">
        <f t="shared" si="7"/>
        <v>0</v>
      </c>
      <c r="J48" s="53">
        <f t="shared" si="7"/>
        <v>5</v>
      </c>
      <c r="K48" s="53">
        <f t="shared" si="7"/>
        <v>0</v>
      </c>
      <c r="L48" s="53">
        <f t="shared" si="7"/>
        <v>0</v>
      </c>
      <c r="M48" s="53">
        <f t="shared" si="7"/>
        <v>438994</v>
      </c>
      <c r="N48" s="53">
        <f t="shared" si="7"/>
        <v>438994</v>
      </c>
      <c r="O48" s="53">
        <f t="shared" si="7"/>
        <v>4</v>
      </c>
      <c r="P48" s="53">
        <f t="shared" si="7"/>
        <v>-8</v>
      </c>
      <c r="Q48" s="53">
        <f t="shared" si="7"/>
        <v>2</v>
      </c>
      <c r="R48" s="53">
        <f t="shared" si="7"/>
        <v>-2</v>
      </c>
      <c r="S48" s="53">
        <f t="shared" si="7"/>
        <v>-3</v>
      </c>
      <c r="T48" s="53">
        <f t="shared" si="7"/>
        <v>0</v>
      </c>
      <c r="U48" s="53">
        <f t="shared" si="7"/>
        <v>0</v>
      </c>
      <c r="V48" s="53">
        <f t="shared" si="7"/>
        <v>-3</v>
      </c>
      <c r="W48" s="53">
        <f t="shared" si="7"/>
        <v>438994</v>
      </c>
      <c r="X48" s="53">
        <f t="shared" si="7"/>
        <v>1052461620</v>
      </c>
      <c r="Y48" s="53">
        <f t="shared" si="7"/>
        <v>-1052022626</v>
      </c>
      <c r="Z48" s="54">
        <f>+IF(X48&lt;&gt;0,+(Y48/X48)*100,0)</f>
        <v>-99.95828883527363</v>
      </c>
      <c r="AA48" s="55">
        <f>SUM(AA45:AA47)</f>
        <v>1052461620</v>
      </c>
    </row>
    <row r="49" spans="1:27" ht="12.75">
      <c r="A49" s="56" t="s">
        <v>123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124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125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7" t="s">
        <v>71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126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3676373</v>
      </c>
      <c r="D6" s="18"/>
      <c r="E6" s="19">
        <v>-80667984</v>
      </c>
      <c r="F6" s="20">
        <v>62451856</v>
      </c>
      <c r="G6" s="20">
        <v>7135166</v>
      </c>
      <c r="H6" s="20">
        <v>952887</v>
      </c>
      <c r="I6" s="20">
        <v>3233058</v>
      </c>
      <c r="J6" s="20">
        <v>11321111</v>
      </c>
      <c r="K6" s="20">
        <v>-9530695</v>
      </c>
      <c r="L6" s="20">
        <v>24683402</v>
      </c>
      <c r="M6" s="20">
        <v>-5886613</v>
      </c>
      <c r="N6" s="20">
        <v>9266094</v>
      </c>
      <c r="O6" s="20">
        <v>-10641355</v>
      </c>
      <c r="P6" s="20">
        <v>-395634</v>
      </c>
      <c r="Q6" s="20">
        <v>12187915</v>
      </c>
      <c r="R6" s="20">
        <v>1150926</v>
      </c>
      <c r="S6" s="20">
        <v>-8474751</v>
      </c>
      <c r="T6" s="20">
        <v>-10770489</v>
      </c>
      <c r="U6" s="20">
        <v>20549671</v>
      </c>
      <c r="V6" s="20">
        <v>1304431</v>
      </c>
      <c r="W6" s="20">
        <v>23042562</v>
      </c>
      <c r="X6" s="20">
        <v>62451856</v>
      </c>
      <c r="Y6" s="20">
        <v>-39409294</v>
      </c>
      <c r="Z6" s="21">
        <v>-63.1</v>
      </c>
      <c r="AA6" s="22">
        <v>62451856</v>
      </c>
    </row>
    <row r="7" spans="1:27" ht="12.75">
      <c r="A7" s="23" t="s">
        <v>34</v>
      </c>
      <c r="B7" s="17"/>
      <c r="C7" s="18">
        <v>159863212</v>
      </c>
      <c r="D7" s="18"/>
      <c r="E7" s="19"/>
      <c r="F7" s="20">
        <v>48473665</v>
      </c>
      <c r="G7" s="20">
        <v>190518644</v>
      </c>
      <c r="H7" s="20">
        <v>567816</v>
      </c>
      <c r="I7" s="20">
        <v>-14454009</v>
      </c>
      <c r="J7" s="20">
        <v>176632451</v>
      </c>
      <c r="K7" s="20">
        <v>-8248943</v>
      </c>
      <c r="L7" s="20">
        <v>-39564890</v>
      </c>
      <c r="M7" s="20">
        <v>37206960</v>
      </c>
      <c r="N7" s="20">
        <v>-10606873</v>
      </c>
      <c r="O7" s="20">
        <v>1161906</v>
      </c>
      <c r="P7" s="20">
        <v>-14518670</v>
      </c>
      <c r="Q7" s="20"/>
      <c r="R7" s="20">
        <v>-13356764</v>
      </c>
      <c r="S7" s="20">
        <v>2447968</v>
      </c>
      <c r="T7" s="20">
        <v>-3621037</v>
      </c>
      <c r="U7" s="20">
        <v>-39166265</v>
      </c>
      <c r="V7" s="20">
        <v>-40339334</v>
      </c>
      <c r="W7" s="20">
        <v>112329480</v>
      </c>
      <c r="X7" s="20">
        <v>48473665</v>
      </c>
      <c r="Y7" s="20">
        <v>63855815</v>
      </c>
      <c r="Z7" s="21">
        <v>131.73</v>
      </c>
      <c r="AA7" s="22">
        <v>48473665</v>
      </c>
    </row>
    <row r="8" spans="1:27" ht="12.75">
      <c r="A8" s="23" t="s">
        <v>35</v>
      </c>
      <c r="B8" s="17"/>
      <c r="C8" s="18">
        <v>12555032</v>
      </c>
      <c r="D8" s="18"/>
      <c r="E8" s="19"/>
      <c r="F8" s="20">
        <v>19857385</v>
      </c>
      <c r="G8" s="20">
        <v>34468452</v>
      </c>
      <c r="H8" s="20">
        <v>2444250</v>
      </c>
      <c r="I8" s="20">
        <v>286984</v>
      </c>
      <c r="J8" s="20">
        <v>37199686</v>
      </c>
      <c r="K8" s="20">
        <v>-5836208</v>
      </c>
      <c r="L8" s="20">
        <v>496339</v>
      </c>
      <c r="M8" s="20">
        <v>61273</v>
      </c>
      <c r="N8" s="20">
        <v>-5278596</v>
      </c>
      <c r="O8" s="20">
        <v>-158012</v>
      </c>
      <c r="P8" s="20">
        <v>-431663</v>
      </c>
      <c r="Q8" s="20">
        <v>-369128</v>
      </c>
      <c r="R8" s="20">
        <v>-958803</v>
      </c>
      <c r="S8" s="20">
        <v>3090024</v>
      </c>
      <c r="T8" s="20">
        <v>-1429414</v>
      </c>
      <c r="U8" s="20">
        <v>-3434640</v>
      </c>
      <c r="V8" s="20">
        <v>-1774030</v>
      </c>
      <c r="W8" s="20">
        <v>29188257</v>
      </c>
      <c r="X8" s="20">
        <v>19857385</v>
      </c>
      <c r="Y8" s="20">
        <v>9330872</v>
      </c>
      <c r="Z8" s="21">
        <v>46.99</v>
      </c>
      <c r="AA8" s="22">
        <v>19857385</v>
      </c>
    </row>
    <row r="9" spans="1:27" ht="12.75">
      <c r="A9" s="23" t="s">
        <v>36</v>
      </c>
      <c r="B9" s="17"/>
      <c r="C9" s="18">
        <v>27694248</v>
      </c>
      <c r="D9" s="18"/>
      <c r="E9" s="19"/>
      <c r="F9" s="20">
        <v>27694245</v>
      </c>
      <c r="G9" s="20">
        <v>47614946</v>
      </c>
      <c r="H9" s="20">
        <v>1651601</v>
      </c>
      <c r="I9" s="20">
        <v>1151805</v>
      </c>
      <c r="J9" s="20">
        <v>50418352</v>
      </c>
      <c r="K9" s="20">
        <v>1918142</v>
      </c>
      <c r="L9" s="20">
        <v>949195</v>
      </c>
      <c r="M9" s="20">
        <v>1906470</v>
      </c>
      <c r="N9" s="20">
        <v>4773807</v>
      </c>
      <c r="O9" s="20">
        <v>1283097</v>
      </c>
      <c r="P9" s="20">
        <v>2163874</v>
      </c>
      <c r="Q9" s="20">
        <v>2247218</v>
      </c>
      <c r="R9" s="20">
        <v>5694189</v>
      </c>
      <c r="S9" s="20">
        <v>-519609</v>
      </c>
      <c r="T9" s="20">
        <v>1308920</v>
      </c>
      <c r="U9" s="20">
        <v>1314837</v>
      </c>
      <c r="V9" s="20">
        <v>2104148</v>
      </c>
      <c r="W9" s="20">
        <v>62990496</v>
      </c>
      <c r="X9" s="20">
        <v>27694245</v>
      </c>
      <c r="Y9" s="20">
        <v>35296251</v>
      </c>
      <c r="Z9" s="21">
        <v>127.45</v>
      </c>
      <c r="AA9" s="22">
        <v>27694245</v>
      </c>
    </row>
    <row r="10" spans="1:27" ht="12.75">
      <c r="A10" s="23" t="s">
        <v>37</v>
      </c>
      <c r="B10" s="17"/>
      <c r="C10" s="18"/>
      <c r="D10" s="18"/>
      <c r="E10" s="19"/>
      <c r="F10" s="20"/>
      <c r="G10" s="24">
        <v>292029</v>
      </c>
      <c r="H10" s="24"/>
      <c r="I10" s="24"/>
      <c r="J10" s="20">
        <v>292029</v>
      </c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>
        <v>292029</v>
      </c>
      <c r="X10" s="20"/>
      <c r="Y10" s="24">
        <v>292029</v>
      </c>
      <c r="Z10" s="25"/>
      <c r="AA10" s="26"/>
    </row>
    <row r="11" spans="1:27" ht="12.75">
      <c r="A11" s="23" t="s">
        <v>38</v>
      </c>
      <c r="B11" s="17"/>
      <c r="C11" s="18">
        <v>158142</v>
      </c>
      <c r="D11" s="18"/>
      <c r="E11" s="19"/>
      <c r="F11" s="20">
        <v>158143</v>
      </c>
      <c r="G11" s="20">
        <v>154307</v>
      </c>
      <c r="H11" s="20">
        <v>-25664</v>
      </c>
      <c r="I11" s="20">
        <v>2339</v>
      </c>
      <c r="J11" s="20">
        <v>130982</v>
      </c>
      <c r="K11" s="20">
        <v>-29277</v>
      </c>
      <c r="L11" s="20">
        <v>-15487</v>
      </c>
      <c r="M11" s="20">
        <v>138967</v>
      </c>
      <c r="N11" s="20">
        <v>94203</v>
      </c>
      <c r="O11" s="20">
        <v>-31856</v>
      </c>
      <c r="P11" s="20">
        <v>14760</v>
      </c>
      <c r="Q11" s="20">
        <v>2533</v>
      </c>
      <c r="R11" s="20">
        <v>-14563</v>
      </c>
      <c r="S11" s="20">
        <v>-2372</v>
      </c>
      <c r="T11" s="20">
        <v>-111806</v>
      </c>
      <c r="U11" s="20">
        <v>-15169</v>
      </c>
      <c r="V11" s="20">
        <v>-129347</v>
      </c>
      <c r="W11" s="20">
        <v>81275</v>
      </c>
      <c r="X11" s="20">
        <v>158143</v>
      </c>
      <c r="Y11" s="20">
        <v>-76868</v>
      </c>
      <c r="Z11" s="21">
        <v>-48.61</v>
      </c>
      <c r="AA11" s="22">
        <v>158143</v>
      </c>
    </row>
    <row r="12" spans="1:27" ht="12.75">
      <c r="A12" s="27" t="s">
        <v>39</v>
      </c>
      <c r="B12" s="28"/>
      <c r="C12" s="29">
        <f aca="true" t="shared" si="0" ref="C12:Y12">SUM(C6:C11)</f>
        <v>203947007</v>
      </c>
      <c r="D12" s="29">
        <f>SUM(D6:D11)</f>
        <v>0</v>
      </c>
      <c r="E12" s="30">
        <f t="shared" si="0"/>
        <v>-80667984</v>
      </c>
      <c r="F12" s="31">
        <f t="shared" si="0"/>
        <v>158635294</v>
      </c>
      <c r="G12" s="31">
        <f t="shared" si="0"/>
        <v>280183544</v>
      </c>
      <c r="H12" s="31">
        <f t="shared" si="0"/>
        <v>5590890</v>
      </c>
      <c r="I12" s="31">
        <f t="shared" si="0"/>
        <v>-9779823</v>
      </c>
      <c r="J12" s="31">
        <f t="shared" si="0"/>
        <v>275994611</v>
      </c>
      <c r="K12" s="31">
        <f t="shared" si="0"/>
        <v>-21726981</v>
      </c>
      <c r="L12" s="31">
        <f t="shared" si="0"/>
        <v>-13451441</v>
      </c>
      <c r="M12" s="31">
        <f t="shared" si="0"/>
        <v>33427057</v>
      </c>
      <c r="N12" s="31">
        <f t="shared" si="0"/>
        <v>-1751365</v>
      </c>
      <c r="O12" s="31">
        <f t="shared" si="0"/>
        <v>-8386220</v>
      </c>
      <c r="P12" s="31">
        <f t="shared" si="0"/>
        <v>-13167333</v>
      </c>
      <c r="Q12" s="31">
        <f t="shared" si="0"/>
        <v>14068538</v>
      </c>
      <c r="R12" s="31">
        <f t="shared" si="0"/>
        <v>-7485015</v>
      </c>
      <c r="S12" s="31">
        <f t="shared" si="0"/>
        <v>-3458740</v>
      </c>
      <c r="T12" s="31">
        <f t="shared" si="0"/>
        <v>-14623826</v>
      </c>
      <c r="U12" s="31">
        <f t="shared" si="0"/>
        <v>-20751566</v>
      </c>
      <c r="V12" s="31">
        <f t="shared" si="0"/>
        <v>-38834132</v>
      </c>
      <c r="W12" s="31">
        <f t="shared" si="0"/>
        <v>227924099</v>
      </c>
      <c r="X12" s="31">
        <f t="shared" si="0"/>
        <v>158635294</v>
      </c>
      <c r="Y12" s="31">
        <f t="shared" si="0"/>
        <v>69288805</v>
      </c>
      <c r="Z12" s="32">
        <f>+IF(X12&lt;&gt;0,+(Y12/X12)*100,0)</f>
        <v>43.67805124123261</v>
      </c>
      <c r="AA12" s="33">
        <f>SUM(AA6:AA11)</f>
        <v>158635294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2.7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2.75">
      <c r="A17" s="23" t="s">
        <v>43</v>
      </c>
      <c r="B17" s="17"/>
      <c r="C17" s="18">
        <v>2702000</v>
      </c>
      <c r="D17" s="18"/>
      <c r="E17" s="19"/>
      <c r="F17" s="20">
        <v>2702000</v>
      </c>
      <c r="G17" s="20">
        <v>2702000</v>
      </c>
      <c r="H17" s="20"/>
      <c r="I17" s="20"/>
      <c r="J17" s="20">
        <v>2702000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>
        <v>2702000</v>
      </c>
      <c r="X17" s="20">
        <v>2702000</v>
      </c>
      <c r="Y17" s="20"/>
      <c r="Z17" s="21"/>
      <c r="AA17" s="22">
        <v>2702000</v>
      </c>
    </row>
    <row r="18" spans="1:27" ht="12.7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>
        <v>310563763</v>
      </c>
      <c r="D19" s="18"/>
      <c r="E19" s="19">
        <v>98167128</v>
      </c>
      <c r="F19" s="20">
        <v>345698379</v>
      </c>
      <c r="G19" s="20">
        <v>310924516</v>
      </c>
      <c r="H19" s="20">
        <v>770654</v>
      </c>
      <c r="I19" s="20">
        <v>1337664</v>
      </c>
      <c r="J19" s="20">
        <v>313032834</v>
      </c>
      <c r="K19" s="20">
        <v>5982389</v>
      </c>
      <c r="L19" s="20">
        <v>7816717</v>
      </c>
      <c r="M19" s="20">
        <v>3161614</v>
      </c>
      <c r="N19" s="20">
        <v>16960720</v>
      </c>
      <c r="O19" s="20">
        <v>4895434</v>
      </c>
      <c r="P19" s="20">
        <v>-3857155</v>
      </c>
      <c r="Q19" s="20">
        <v>10520397</v>
      </c>
      <c r="R19" s="20">
        <v>11558676</v>
      </c>
      <c r="S19" s="20">
        <v>-497204</v>
      </c>
      <c r="T19" s="20">
        <v>5166904</v>
      </c>
      <c r="U19" s="20">
        <v>26396533</v>
      </c>
      <c r="V19" s="20">
        <v>31066233</v>
      </c>
      <c r="W19" s="20">
        <v>372618463</v>
      </c>
      <c r="X19" s="20">
        <v>345698379</v>
      </c>
      <c r="Y19" s="20">
        <v>26920084</v>
      </c>
      <c r="Z19" s="21">
        <v>7.79</v>
      </c>
      <c r="AA19" s="22">
        <v>345698379</v>
      </c>
    </row>
    <row r="20" spans="1:27" ht="12.75">
      <c r="A20" s="23"/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46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2.75">
      <c r="A22" s="23" t="s">
        <v>47</v>
      </c>
      <c r="B22" s="17"/>
      <c r="C22" s="18">
        <v>951841</v>
      </c>
      <c r="D22" s="18"/>
      <c r="E22" s="19">
        <v>315000</v>
      </c>
      <c r="F22" s="20">
        <v>1157749</v>
      </c>
      <c r="G22" s="20">
        <v>703125</v>
      </c>
      <c r="H22" s="20">
        <v>8099</v>
      </c>
      <c r="I22" s="20"/>
      <c r="J22" s="20">
        <v>711224</v>
      </c>
      <c r="K22" s="20"/>
      <c r="L22" s="20">
        <v>16846</v>
      </c>
      <c r="M22" s="20"/>
      <c r="N22" s="20">
        <v>16846</v>
      </c>
      <c r="O22" s="20"/>
      <c r="P22" s="20"/>
      <c r="Q22" s="20"/>
      <c r="R22" s="20"/>
      <c r="S22" s="20"/>
      <c r="T22" s="20"/>
      <c r="U22" s="20">
        <v>153205</v>
      </c>
      <c r="V22" s="20">
        <v>153205</v>
      </c>
      <c r="W22" s="20">
        <v>881275</v>
      </c>
      <c r="X22" s="20">
        <v>1157749</v>
      </c>
      <c r="Y22" s="20">
        <v>-276474</v>
      </c>
      <c r="Z22" s="21">
        <v>-23.88</v>
      </c>
      <c r="AA22" s="22">
        <v>1157749</v>
      </c>
    </row>
    <row r="23" spans="1:27" ht="12.75">
      <c r="A23" s="23" t="s">
        <v>48</v>
      </c>
      <c r="B23" s="17"/>
      <c r="C23" s="18"/>
      <c r="D23" s="18"/>
      <c r="E23" s="19">
        <v>80004</v>
      </c>
      <c r="F23" s="20">
        <v>-239088</v>
      </c>
      <c r="G23" s="24"/>
      <c r="H23" s="24"/>
      <c r="I23" s="24"/>
      <c r="J23" s="20"/>
      <c r="K23" s="24"/>
      <c r="L23" s="24">
        <v>80000</v>
      </c>
      <c r="M23" s="20">
        <v>90000</v>
      </c>
      <c r="N23" s="24">
        <v>170000</v>
      </c>
      <c r="O23" s="24"/>
      <c r="P23" s="24"/>
      <c r="Q23" s="20"/>
      <c r="R23" s="24"/>
      <c r="S23" s="24"/>
      <c r="T23" s="20"/>
      <c r="U23" s="24"/>
      <c r="V23" s="24"/>
      <c r="W23" s="24">
        <v>170000</v>
      </c>
      <c r="X23" s="20">
        <v>-239088</v>
      </c>
      <c r="Y23" s="24">
        <v>409088</v>
      </c>
      <c r="Z23" s="25">
        <v>-171.1</v>
      </c>
      <c r="AA23" s="26">
        <v>-239088</v>
      </c>
    </row>
    <row r="24" spans="1:27" ht="12.75">
      <c r="A24" s="27" t="s">
        <v>49</v>
      </c>
      <c r="B24" s="35"/>
      <c r="C24" s="29">
        <f aca="true" t="shared" si="1" ref="C24:Y24">SUM(C15:C23)</f>
        <v>314217604</v>
      </c>
      <c r="D24" s="29">
        <f>SUM(D15:D23)</f>
        <v>0</v>
      </c>
      <c r="E24" s="36">
        <f t="shared" si="1"/>
        <v>98562132</v>
      </c>
      <c r="F24" s="37">
        <f t="shared" si="1"/>
        <v>349319040</v>
      </c>
      <c r="G24" s="37">
        <f t="shared" si="1"/>
        <v>314329641</v>
      </c>
      <c r="H24" s="37">
        <f t="shared" si="1"/>
        <v>778753</v>
      </c>
      <c r="I24" s="37">
        <f t="shared" si="1"/>
        <v>1337664</v>
      </c>
      <c r="J24" s="37">
        <f t="shared" si="1"/>
        <v>316446058</v>
      </c>
      <c r="K24" s="37">
        <f t="shared" si="1"/>
        <v>5982389</v>
      </c>
      <c r="L24" s="37">
        <f t="shared" si="1"/>
        <v>7913563</v>
      </c>
      <c r="M24" s="37">
        <f t="shared" si="1"/>
        <v>3251614</v>
      </c>
      <c r="N24" s="37">
        <f t="shared" si="1"/>
        <v>17147566</v>
      </c>
      <c r="O24" s="37">
        <f t="shared" si="1"/>
        <v>4895434</v>
      </c>
      <c r="P24" s="37">
        <f t="shared" si="1"/>
        <v>-3857155</v>
      </c>
      <c r="Q24" s="37">
        <f t="shared" si="1"/>
        <v>10520397</v>
      </c>
      <c r="R24" s="37">
        <f t="shared" si="1"/>
        <v>11558676</v>
      </c>
      <c r="S24" s="37">
        <f t="shared" si="1"/>
        <v>-497204</v>
      </c>
      <c r="T24" s="37">
        <f t="shared" si="1"/>
        <v>5166904</v>
      </c>
      <c r="U24" s="37">
        <f t="shared" si="1"/>
        <v>26549738</v>
      </c>
      <c r="V24" s="37">
        <f t="shared" si="1"/>
        <v>31219438</v>
      </c>
      <c r="W24" s="37">
        <f t="shared" si="1"/>
        <v>376371738</v>
      </c>
      <c r="X24" s="37">
        <f t="shared" si="1"/>
        <v>349319040</v>
      </c>
      <c r="Y24" s="37">
        <f t="shared" si="1"/>
        <v>27052698</v>
      </c>
      <c r="Z24" s="38">
        <f>+IF(X24&lt;&gt;0,+(Y24/X24)*100,0)</f>
        <v>7.7444098094395315</v>
      </c>
      <c r="AA24" s="39">
        <f>SUM(AA15:AA23)</f>
        <v>349319040</v>
      </c>
    </row>
    <row r="25" spans="1:27" ht="12.75">
      <c r="A25" s="27" t="s">
        <v>50</v>
      </c>
      <c r="B25" s="28"/>
      <c r="C25" s="29">
        <f aca="true" t="shared" si="2" ref="C25:Y25">+C12+C24</f>
        <v>518164611</v>
      </c>
      <c r="D25" s="29">
        <f>+D12+D24</f>
        <v>0</v>
      </c>
      <c r="E25" s="30">
        <f t="shared" si="2"/>
        <v>17894148</v>
      </c>
      <c r="F25" s="31">
        <f t="shared" si="2"/>
        <v>507954334</v>
      </c>
      <c r="G25" s="31">
        <f t="shared" si="2"/>
        <v>594513185</v>
      </c>
      <c r="H25" s="31">
        <f t="shared" si="2"/>
        <v>6369643</v>
      </c>
      <c r="I25" s="31">
        <f t="shared" si="2"/>
        <v>-8442159</v>
      </c>
      <c r="J25" s="31">
        <f t="shared" si="2"/>
        <v>592440669</v>
      </c>
      <c r="K25" s="31">
        <f t="shared" si="2"/>
        <v>-15744592</v>
      </c>
      <c r="L25" s="31">
        <f t="shared" si="2"/>
        <v>-5537878</v>
      </c>
      <c r="M25" s="31">
        <f t="shared" si="2"/>
        <v>36678671</v>
      </c>
      <c r="N25" s="31">
        <f t="shared" si="2"/>
        <v>15396201</v>
      </c>
      <c r="O25" s="31">
        <f t="shared" si="2"/>
        <v>-3490786</v>
      </c>
      <c r="P25" s="31">
        <f t="shared" si="2"/>
        <v>-17024488</v>
      </c>
      <c r="Q25" s="31">
        <f t="shared" si="2"/>
        <v>24588935</v>
      </c>
      <c r="R25" s="31">
        <f t="shared" si="2"/>
        <v>4073661</v>
      </c>
      <c r="S25" s="31">
        <f t="shared" si="2"/>
        <v>-3955944</v>
      </c>
      <c r="T25" s="31">
        <f t="shared" si="2"/>
        <v>-9456922</v>
      </c>
      <c r="U25" s="31">
        <f t="shared" si="2"/>
        <v>5798172</v>
      </c>
      <c r="V25" s="31">
        <f t="shared" si="2"/>
        <v>-7614694</v>
      </c>
      <c r="W25" s="31">
        <f t="shared" si="2"/>
        <v>604295837</v>
      </c>
      <c r="X25" s="31">
        <f t="shared" si="2"/>
        <v>507954334</v>
      </c>
      <c r="Y25" s="31">
        <f t="shared" si="2"/>
        <v>96341503</v>
      </c>
      <c r="Z25" s="32">
        <f>+IF(X25&lt;&gt;0,+(Y25/X25)*100,0)</f>
        <v>18.966567770243692</v>
      </c>
      <c r="AA25" s="33">
        <f>+AA12+AA24</f>
        <v>507954334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51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52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53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54</v>
      </c>
      <c r="B30" s="17"/>
      <c r="C30" s="18">
        <v>116600</v>
      </c>
      <c r="D30" s="18"/>
      <c r="E30" s="19"/>
      <c r="F30" s="20">
        <v>116600</v>
      </c>
      <c r="G30" s="20">
        <v>36748</v>
      </c>
      <c r="H30" s="20"/>
      <c r="I30" s="20"/>
      <c r="J30" s="20">
        <v>36748</v>
      </c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>
        <v>36748</v>
      </c>
      <c r="X30" s="20">
        <v>116600</v>
      </c>
      <c r="Y30" s="20">
        <v>-79852</v>
      </c>
      <c r="Z30" s="21">
        <v>-68.48</v>
      </c>
      <c r="AA30" s="22">
        <v>116600</v>
      </c>
    </row>
    <row r="31" spans="1:27" ht="12.75">
      <c r="A31" s="23" t="s">
        <v>55</v>
      </c>
      <c r="B31" s="17"/>
      <c r="C31" s="18">
        <v>553474</v>
      </c>
      <c r="D31" s="18"/>
      <c r="E31" s="19"/>
      <c r="F31" s="20">
        <v>553473</v>
      </c>
      <c r="G31" s="20">
        <v>2993103</v>
      </c>
      <c r="H31" s="20">
        <v>12637</v>
      </c>
      <c r="I31" s="20">
        <v>5710</v>
      </c>
      <c r="J31" s="20">
        <v>3011450</v>
      </c>
      <c r="K31" s="20"/>
      <c r="L31" s="20">
        <v>928</v>
      </c>
      <c r="M31" s="20">
        <v>-18060</v>
      </c>
      <c r="N31" s="20">
        <v>-17132</v>
      </c>
      <c r="O31" s="20">
        <v>-12397</v>
      </c>
      <c r="P31" s="20">
        <v>-2000</v>
      </c>
      <c r="Q31" s="20"/>
      <c r="R31" s="20">
        <v>-14397</v>
      </c>
      <c r="S31" s="20">
        <v>-3878</v>
      </c>
      <c r="T31" s="20">
        <v>-4053</v>
      </c>
      <c r="U31" s="20">
        <v>-41</v>
      </c>
      <c r="V31" s="20">
        <v>-7972</v>
      </c>
      <c r="W31" s="20">
        <v>2971949</v>
      </c>
      <c r="X31" s="20">
        <v>553473</v>
      </c>
      <c r="Y31" s="20">
        <v>2418476</v>
      </c>
      <c r="Z31" s="21">
        <v>436.96</v>
      </c>
      <c r="AA31" s="22">
        <v>553473</v>
      </c>
    </row>
    <row r="32" spans="1:27" ht="12.75">
      <c r="A32" s="23" t="s">
        <v>56</v>
      </c>
      <c r="B32" s="17"/>
      <c r="C32" s="18">
        <v>38546744</v>
      </c>
      <c r="D32" s="18"/>
      <c r="E32" s="19"/>
      <c r="F32" s="20">
        <v>17237893</v>
      </c>
      <c r="G32" s="20">
        <v>61013972</v>
      </c>
      <c r="H32" s="20">
        <v>4630843</v>
      </c>
      <c r="I32" s="20">
        <v>3570664</v>
      </c>
      <c r="J32" s="20">
        <v>69215479</v>
      </c>
      <c r="K32" s="20">
        <v>-1954190</v>
      </c>
      <c r="L32" s="20">
        <v>-2705626</v>
      </c>
      <c r="M32" s="20">
        <v>9963487</v>
      </c>
      <c r="N32" s="20">
        <v>5303671</v>
      </c>
      <c r="O32" s="20">
        <v>453445</v>
      </c>
      <c r="P32" s="20">
        <v>-564057</v>
      </c>
      <c r="Q32" s="20">
        <v>29371164</v>
      </c>
      <c r="R32" s="20">
        <v>29260552</v>
      </c>
      <c r="S32" s="20">
        <v>-24184030</v>
      </c>
      <c r="T32" s="20">
        <v>-3157793</v>
      </c>
      <c r="U32" s="20">
        <v>-2048998</v>
      </c>
      <c r="V32" s="20">
        <v>-29390821</v>
      </c>
      <c r="W32" s="20">
        <v>74388881</v>
      </c>
      <c r="X32" s="20">
        <v>17237893</v>
      </c>
      <c r="Y32" s="20">
        <v>57150988</v>
      </c>
      <c r="Z32" s="21">
        <v>331.54</v>
      </c>
      <c r="AA32" s="22">
        <v>17237893</v>
      </c>
    </row>
    <row r="33" spans="1:27" ht="12.75">
      <c r="A33" s="23" t="s">
        <v>57</v>
      </c>
      <c r="B33" s="17"/>
      <c r="C33" s="18">
        <v>5666649</v>
      </c>
      <c r="D33" s="18"/>
      <c r="E33" s="19"/>
      <c r="F33" s="20">
        <v>966987</v>
      </c>
      <c r="G33" s="20">
        <v>6321700</v>
      </c>
      <c r="H33" s="20"/>
      <c r="I33" s="20"/>
      <c r="J33" s="20">
        <v>6321700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>
        <v>6321700</v>
      </c>
      <c r="X33" s="20">
        <v>966987</v>
      </c>
      <c r="Y33" s="20">
        <v>5354713</v>
      </c>
      <c r="Z33" s="21">
        <v>553.75</v>
      </c>
      <c r="AA33" s="22">
        <v>966987</v>
      </c>
    </row>
    <row r="34" spans="1:27" ht="12.75">
      <c r="A34" s="27" t="s">
        <v>58</v>
      </c>
      <c r="B34" s="28"/>
      <c r="C34" s="29">
        <f aca="true" t="shared" si="3" ref="C34:Y34">SUM(C29:C33)</f>
        <v>44883467</v>
      </c>
      <c r="D34" s="29">
        <f>SUM(D29:D33)</f>
        <v>0</v>
      </c>
      <c r="E34" s="30">
        <f t="shared" si="3"/>
        <v>0</v>
      </c>
      <c r="F34" s="31">
        <f t="shared" si="3"/>
        <v>18874953</v>
      </c>
      <c r="G34" s="31">
        <f t="shared" si="3"/>
        <v>70365523</v>
      </c>
      <c r="H34" s="31">
        <f t="shared" si="3"/>
        <v>4643480</v>
      </c>
      <c r="I34" s="31">
        <f t="shared" si="3"/>
        <v>3576374</v>
      </c>
      <c r="J34" s="31">
        <f t="shared" si="3"/>
        <v>78585377</v>
      </c>
      <c r="K34" s="31">
        <f t="shared" si="3"/>
        <v>-1954190</v>
      </c>
      <c r="L34" s="31">
        <f t="shared" si="3"/>
        <v>-2704698</v>
      </c>
      <c r="M34" s="31">
        <f t="shared" si="3"/>
        <v>9945427</v>
      </c>
      <c r="N34" s="31">
        <f t="shared" si="3"/>
        <v>5286539</v>
      </c>
      <c r="O34" s="31">
        <f t="shared" si="3"/>
        <v>441048</v>
      </c>
      <c r="P34" s="31">
        <f t="shared" si="3"/>
        <v>-566057</v>
      </c>
      <c r="Q34" s="31">
        <f t="shared" si="3"/>
        <v>29371164</v>
      </c>
      <c r="R34" s="31">
        <f t="shared" si="3"/>
        <v>29246155</v>
      </c>
      <c r="S34" s="31">
        <f t="shared" si="3"/>
        <v>-24187908</v>
      </c>
      <c r="T34" s="31">
        <f t="shared" si="3"/>
        <v>-3161846</v>
      </c>
      <c r="U34" s="31">
        <f t="shared" si="3"/>
        <v>-2049039</v>
      </c>
      <c r="V34" s="31">
        <f t="shared" si="3"/>
        <v>-29398793</v>
      </c>
      <c r="W34" s="31">
        <f t="shared" si="3"/>
        <v>83719278</v>
      </c>
      <c r="X34" s="31">
        <f t="shared" si="3"/>
        <v>18874953</v>
      </c>
      <c r="Y34" s="31">
        <f t="shared" si="3"/>
        <v>64844325</v>
      </c>
      <c r="Z34" s="32">
        <f>+IF(X34&lt;&gt;0,+(Y34/X34)*100,0)</f>
        <v>343.5469481698842</v>
      </c>
      <c r="AA34" s="33">
        <f>SUM(AA29:AA33)</f>
        <v>18874953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59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60</v>
      </c>
      <c r="B37" s="17"/>
      <c r="C37" s="18">
        <v>71</v>
      </c>
      <c r="D37" s="18"/>
      <c r="E37" s="19"/>
      <c r="F37" s="20">
        <v>71</v>
      </c>
      <c r="G37" s="20">
        <v>-35467</v>
      </c>
      <c r="H37" s="20"/>
      <c r="I37" s="20"/>
      <c r="J37" s="20">
        <v>-35467</v>
      </c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>
        <v>-35467</v>
      </c>
      <c r="X37" s="20">
        <v>71</v>
      </c>
      <c r="Y37" s="20">
        <v>-35538</v>
      </c>
      <c r="Z37" s="21">
        <v>-50053.52</v>
      </c>
      <c r="AA37" s="22">
        <v>71</v>
      </c>
    </row>
    <row r="38" spans="1:27" ht="12.75">
      <c r="A38" s="23" t="s">
        <v>57</v>
      </c>
      <c r="B38" s="17"/>
      <c r="C38" s="18">
        <v>6599490</v>
      </c>
      <c r="D38" s="18"/>
      <c r="E38" s="19"/>
      <c r="F38" s="20">
        <v>11259554</v>
      </c>
      <c r="G38" s="20">
        <v>5990297</v>
      </c>
      <c r="H38" s="20"/>
      <c r="I38" s="20"/>
      <c r="J38" s="20">
        <v>5990297</v>
      </c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>
        <v>5990297</v>
      </c>
      <c r="X38" s="20">
        <v>11259554</v>
      </c>
      <c r="Y38" s="20">
        <v>-5269257</v>
      </c>
      <c r="Z38" s="21">
        <v>-46.8</v>
      </c>
      <c r="AA38" s="22">
        <v>11259554</v>
      </c>
    </row>
    <row r="39" spans="1:27" ht="12.75">
      <c r="A39" s="27" t="s">
        <v>61</v>
      </c>
      <c r="B39" s="35"/>
      <c r="C39" s="29">
        <f aca="true" t="shared" si="4" ref="C39:Y39">SUM(C37:C38)</f>
        <v>6599561</v>
      </c>
      <c r="D39" s="29">
        <f>SUM(D37:D38)</f>
        <v>0</v>
      </c>
      <c r="E39" s="36">
        <f t="shared" si="4"/>
        <v>0</v>
      </c>
      <c r="F39" s="37">
        <f t="shared" si="4"/>
        <v>11259625</v>
      </c>
      <c r="G39" s="37">
        <f t="shared" si="4"/>
        <v>5954830</v>
      </c>
      <c r="H39" s="37">
        <f t="shared" si="4"/>
        <v>0</v>
      </c>
      <c r="I39" s="37">
        <f t="shared" si="4"/>
        <v>0</v>
      </c>
      <c r="J39" s="37">
        <f t="shared" si="4"/>
        <v>5954830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5954830</v>
      </c>
      <c r="X39" s="37">
        <f t="shared" si="4"/>
        <v>11259625</v>
      </c>
      <c r="Y39" s="37">
        <f t="shared" si="4"/>
        <v>-5304795</v>
      </c>
      <c r="Z39" s="38">
        <f>+IF(X39&lt;&gt;0,+(Y39/X39)*100,0)</f>
        <v>-47.11342518067875</v>
      </c>
      <c r="AA39" s="39">
        <f>SUM(AA37:AA38)</f>
        <v>11259625</v>
      </c>
    </row>
    <row r="40" spans="1:27" ht="12.75">
      <c r="A40" s="27" t="s">
        <v>62</v>
      </c>
      <c r="B40" s="28"/>
      <c r="C40" s="29">
        <f aca="true" t="shared" si="5" ref="C40:Y40">+C34+C39</f>
        <v>51483028</v>
      </c>
      <c r="D40" s="29">
        <f>+D34+D39</f>
        <v>0</v>
      </c>
      <c r="E40" s="30">
        <f t="shared" si="5"/>
        <v>0</v>
      </c>
      <c r="F40" s="31">
        <f t="shared" si="5"/>
        <v>30134578</v>
      </c>
      <c r="G40" s="31">
        <f t="shared" si="5"/>
        <v>76320353</v>
      </c>
      <c r="H40" s="31">
        <f t="shared" si="5"/>
        <v>4643480</v>
      </c>
      <c r="I40" s="31">
        <f t="shared" si="5"/>
        <v>3576374</v>
      </c>
      <c r="J40" s="31">
        <f t="shared" si="5"/>
        <v>84540207</v>
      </c>
      <c r="K40" s="31">
        <f t="shared" si="5"/>
        <v>-1954190</v>
      </c>
      <c r="L40" s="31">
        <f t="shared" si="5"/>
        <v>-2704698</v>
      </c>
      <c r="M40" s="31">
        <f t="shared" si="5"/>
        <v>9945427</v>
      </c>
      <c r="N40" s="31">
        <f t="shared" si="5"/>
        <v>5286539</v>
      </c>
      <c r="O40" s="31">
        <f t="shared" si="5"/>
        <v>441048</v>
      </c>
      <c r="P40" s="31">
        <f t="shared" si="5"/>
        <v>-566057</v>
      </c>
      <c r="Q40" s="31">
        <f t="shared" si="5"/>
        <v>29371164</v>
      </c>
      <c r="R40" s="31">
        <f t="shared" si="5"/>
        <v>29246155</v>
      </c>
      <c r="S40" s="31">
        <f t="shared" si="5"/>
        <v>-24187908</v>
      </c>
      <c r="T40" s="31">
        <f t="shared" si="5"/>
        <v>-3161846</v>
      </c>
      <c r="U40" s="31">
        <f t="shared" si="5"/>
        <v>-2049039</v>
      </c>
      <c r="V40" s="31">
        <f t="shared" si="5"/>
        <v>-29398793</v>
      </c>
      <c r="W40" s="31">
        <f t="shared" si="5"/>
        <v>89674108</v>
      </c>
      <c r="X40" s="31">
        <f t="shared" si="5"/>
        <v>30134578</v>
      </c>
      <c r="Y40" s="31">
        <f t="shared" si="5"/>
        <v>59539530</v>
      </c>
      <c r="Z40" s="32">
        <f>+IF(X40&lt;&gt;0,+(Y40/X40)*100,0)</f>
        <v>197.57877478821837</v>
      </c>
      <c r="AA40" s="33">
        <f>+AA34+AA39</f>
        <v>30134578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466681583</v>
      </c>
      <c r="D42" s="43">
        <f>+D25-D40</f>
        <v>0</v>
      </c>
      <c r="E42" s="44">
        <f t="shared" si="6"/>
        <v>17894148</v>
      </c>
      <c r="F42" s="45">
        <f t="shared" si="6"/>
        <v>477819756</v>
      </c>
      <c r="G42" s="45">
        <f t="shared" si="6"/>
        <v>518192832</v>
      </c>
      <c r="H42" s="45">
        <f t="shared" si="6"/>
        <v>1726163</v>
      </c>
      <c r="I42" s="45">
        <f t="shared" si="6"/>
        <v>-12018533</v>
      </c>
      <c r="J42" s="45">
        <f t="shared" si="6"/>
        <v>507900462</v>
      </c>
      <c r="K42" s="45">
        <f t="shared" si="6"/>
        <v>-13790402</v>
      </c>
      <c r="L42" s="45">
        <f t="shared" si="6"/>
        <v>-2833180</v>
      </c>
      <c r="M42" s="45">
        <f t="shared" si="6"/>
        <v>26733244</v>
      </c>
      <c r="N42" s="45">
        <f t="shared" si="6"/>
        <v>10109662</v>
      </c>
      <c r="O42" s="45">
        <f t="shared" si="6"/>
        <v>-3931834</v>
      </c>
      <c r="P42" s="45">
        <f t="shared" si="6"/>
        <v>-16458431</v>
      </c>
      <c r="Q42" s="45">
        <f t="shared" si="6"/>
        <v>-4782229</v>
      </c>
      <c r="R42" s="45">
        <f t="shared" si="6"/>
        <v>-25172494</v>
      </c>
      <c r="S42" s="45">
        <f t="shared" si="6"/>
        <v>20231964</v>
      </c>
      <c r="T42" s="45">
        <f t="shared" si="6"/>
        <v>-6295076</v>
      </c>
      <c r="U42" s="45">
        <f t="shared" si="6"/>
        <v>7847211</v>
      </c>
      <c r="V42" s="45">
        <f t="shared" si="6"/>
        <v>21784099</v>
      </c>
      <c r="W42" s="45">
        <f t="shared" si="6"/>
        <v>514621729</v>
      </c>
      <c r="X42" s="45">
        <f t="shared" si="6"/>
        <v>477819756</v>
      </c>
      <c r="Y42" s="45">
        <f t="shared" si="6"/>
        <v>36801973</v>
      </c>
      <c r="Z42" s="46">
        <f>+IF(X42&lt;&gt;0,+(Y42/X42)*100,0)</f>
        <v>7.702061820985066</v>
      </c>
      <c r="AA42" s="47">
        <f>+AA25-AA40</f>
        <v>477819756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374983602</v>
      </c>
      <c r="D45" s="18"/>
      <c r="E45" s="19"/>
      <c r="F45" s="20">
        <v>423525628</v>
      </c>
      <c r="G45" s="20">
        <v>415590316</v>
      </c>
      <c r="H45" s="20"/>
      <c r="I45" s="20"/>
      <c r="J45" s="20">
        <v>415590316</v>
      </c>
      <c r="K45" s="20">
        <v>975</v>
      </c>
      <c r="L45" s="20"/>
      <c r="M45" s="20"/>
      <c r="N45" s="20">
        <v>975</v>
      </c>
      <c r="O45" s="20">
        <v>-240</v>
      </c>
      <c r="P45" s="20">
        <v>30</v>
      </c>
      <c r="Q45" s="20"/>
      <c r="R45" s="20">
        <v>-210</v>
      </c>
      <c r="S45" s="20"/>
      <c r="T45" s="20">
        <v>-99210</v>
      </c>
      <c r="U45" s="20">
        <v>-6715</v>
      </c>
      <c r="V45" s="20">
        <v>-105925</v>
      </c>
      <c r="W45" s="20">
        <v>415485156</v>
      </c>
      <c r="X45" s="20">
        <v>423525628</v>
      </c>
      <c r="Y45" s="20">
        <v>-8040472</v>
      </c>
      <c r="Z45" s="48">
        <v>-1.9</v>
      </c>
      <c r="AA45" s="22">
        <v>423525628</v>
      </c>
    </row>
    <row r="46" spans="1:27" ht="12.75">
      <c r="A46" s="23" t="s">
        <v>67</v>
      </c>
      <c r="B46" s="17"/>
      <c r="C46" s="18">
        <v>54294126</v>
      </c>
      <c r="D46" s="18"/>
      <c r="E46" s="19"/>
      <c r="F46" s="20">
        <v>54294126</v>
      </c>
      <c r="G46" s="20">
        <v>60134872</v>
      </c>
      <c r="H46" s="20"/>
      <c r="I46" s="20"/>
      <c r="J46" s="20">
        <v>60134872</v>
      </c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>
        <v>60134872</v>
      </c>
      <c r="X46" s="20">
        <v>54294126</v>
      </c>
      <c r="Y46" s="20">
        <v>5840746</v>
      </c>
      <c r="Z46" s="48">
        <v>10.76</v>
      </c>
      <c r="AA46" s="22">
        <v>54294126</v>
      </c>
    </row>
    <row r="47" spans="1:27" ht="12.75">
      <c r="A47" s="23"/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68</v>
      </c>
      <c r="B48" s="50" t="s">
        <v>64</v>
      </c>
      <c r="C48" s="51">
        <f aca="true" t="shared" si="7" ref="C48:Y48">SUM(C45:C47)</f>
        <v>429277728</v>
      </c>
      <c r="D48" s="51">
        <f>SUM(D45:D47)</f>
        <v>0</v>
      </c>
      <c r="E48" s="52">
        <f t="shared" si="7"/>
        <v>0</v>
      </c>
      <c r="F48" s="53">
        <f t="shared" si="7"/>
        <v>477819754</v>
      </c>
      <c r="G48" s="53">
        <f t="shared" si="7"/>
        <v>475725188</v>
      </c>
      <c r="H48" s="53">
        <f t="shared" si="7"/>
        <v>0</v>
      </c>
      <c r="I48" s="53">
        <f t="shared" si="7"/>
        <v>0</v>
      </c>
      <c r="J48" s="53">
        <f t="shared" si="7"/>
        <v>475725188</v>
      </c>
      <c r="K48" s="53">
        <f t="shared" si="7"/>
        <v>975</v>
      </c>
      <c r="L48" s="53">
        <f t="shared" si="7"/>
        <v>0</v>
      </c>
      <c r="M48" s="53">
        <f t="shared" si="7"/>
        <v>0</v>
      </c>
      <c r="N48" s="53">
        <f t="shared" si="7"/>
        <v>975</v>
      </c>
      <c r="O48" s="53">
        <f t="shared" si="7"/>
        <v>-240</v>
      </c>
      <c r="P48" s="53">
        <f t="shared" si="7"/>
        <v>30</v>
      </c>
      <c r="Q48" s="53">
        <f t="shared" si="7"/>
        <v>0</v>
      </c>
      <c r="R48" s="53">
        <f t="shared" si="7"/>
        <v>-210</v>
      </c>
      <c r="S48" s="53">
        <f t="shared" si="7"/>
        <v>0</v>
      </c>
      <c r="T48" s="53">
        <f t="shared" si="7"/>
        <v>-99210</v>
      </c>
      <c r="U48" s="53">
        <f t="shared" si="7"/>
        <v>-6715</v>
      </c>
      <c r="V48" s="53">
        <f t="shared" si="7"/>
        <v>-105925</v>
      </c>
      <c r="W48" s="53">
        <f t="shared" si="7"/>
        <v>475620028</v>
      </c>
      <c r="X48" s="53">
        <f t="shared" si="7"/>
        <v>477819754</v>
      </c>
      <c r="Y48" s="53">
        <f t="shared" si="7"/>
        <v>-2199726</v>
      </c>
      <c r="Z48" s="54">
        <f>+IF(X48&lt;&gt;0,+(Y48/X48)*100,0)</f>
        <v>-0.4603673208537963</v>
      </c>
      <c r="AA48" s="55">
        <f>SUM(AA45:AA47)</f>
        <v>477819754</v>
      </c>
    </row>
    <row r="49" spans="1:27" ht="12.75">
      <c r="A49" s="56" t="s">
        <v>123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124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125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7" t="s">
        <v>116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126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35982241</v>
      </c>
      <c r="D6" s="18"/>
      <c r="E6" s="19">
        <v>-6211198</v>
      </c>
      <c r="F6" s="20">
        <v>-14871172</v>
      </c>
      <c r="G6" s="20">
        <v>115294024</v>
      </c>
      <c r="H6" s="20">
        <v>-37348586</v>
      </c>
      <c r="I6" s="20">
        <v>-16762986</v>
      </c>
      <c r="J6" s="20">
        <v>61182452</v>
      </c>
      <c r="K6" s="20">
        <v>-55191515</v>
      </c>
      <c r="L6" s="20">
        <v>10434524</v>
      </c>
      <c r="M6" s="20">
        <v>45475733</v>
      </c>
      <c r="N6" s="20">
        <v>718742</v>
      </c>
      <c r="O6" s="20">
        <v>-43948191</v>
      </c>
      <c r="P6" s="20">
        <v>-33949949</v>
      </c>
      <c r="Q6" s="20">
        <v>149617003</v>
      </c>
      <c r="R6" s="20">
        <v>71718863</v>
      </c>
      <c r="S6" s="20">
        <v>-94448151</v>
      </c>
      <c r="T6" s="20">
        <v>-12066779</v>
      </c>
      <c r="U6" s="20">
        <v>-78305144</v>
      </c>
      <c r="V6" s="20">
        <v>-184820074</v>
      </c>
      <c r="W6" s="20">
        <v>-51200017</v>
      </c>
      <c r="X6" s="20">
        <v>-14871172</v>
      </c>
      <c r="Y6" s="20">
        <v>-36328845</v>
      </c>
      <c r="Z6" s="21">
        <v>244.29</v>
      </c>
      <c r="AA6" s="22">
        <v>-14871172</v>
      </c>
    </row>
    <row r="7" spans="1:27" ht="12.75">
      <c r="A7" s="23" t="s">
        <v>34</v>
      </c>
      <c r="B7" s="17"/>
      <c r="C7" s="18">
        <v>167644635</v>
      </c>
      <c r="D7" s="18"/>
      <c r="E7" s="19">
        <v>58517431</v>
      </c>
      <c r="F7" s="20">
        <v>66220136</v>
      </c>
      <c r="G7" s="20">
        <v>237485941</v>
      </c>
      <c r="H7" s="20">
        <v>-7242323</v>
      </c>
      <c r="I7" s="20">
        <v>-29334281</v>
      </c>
      <c r="J7" s="20">
        <v>200909337</v>
      </c>
      <c r="K7" s="20">
        <v>-2311760</v>
      </c>
      <c r="L7" s="20">
        <v>-26921960</v>
      </c>
      <c r="M7" s="20">
        <v>60826891</v>
      </c>
      <c r="N7" s="20">
        <v>31593171</v>
      </c>
      <c r="O7" s="20">
        <v>-11265436</v>
      </c>
      <c r="P7" s="20">
        <v>-17836276</v>
      </c>
      <c r="Q7" s="20">
        <v>62516137</v>
      </c>
      <c r="R7" s="20">
        <v>33414425</v>
      </c>
      <c r="S7" s="20">
        <v>34185729</v>
      </c>
      <c r="T7" s="20">
        <v>-36646625</v>
      </c>
      <c r="U7" s="20">
        <v>-80969554</v>
      </c>
      <c r="V7" s="20">
        <v>-83430450</v>
      </c>
      <c r="W7" s="20">
        <v>182486483</v>
      </c>
      <c r="X7" s="20">
        <v>66220136</v>
      </c>
      <c r="Y7" s="20">
        <v>116266347</v>
      </c>
      <c r="Z7" s="21">
        <v>175.58</v>
      </c>
      <c r="AA7" s="22">
        <v>66220136</v>
      </c>
    </row>
    <row r="8" spans="1:27" ht="12.75">
      <c r="A8" s="23" t="s">
        <v>35</v>
      </c>
      <c r="B8" s="17"/>
      <c r="C8" s="18">
        <v>90365376</v>
      </c>
      <c r="D8" s="18"/>
      <c r="E8" s="19">
        <v>110412322</v>
      </c>
      <c r="F8" s="20">
        <v>141746792</v>
      </c>
      <c r="G8" s="20">
        <v>161858922</v>
      </c>
      <c r="H8" s="20">
        <v>5093169</v>
      </c>
      <c r="I8" s="20">
        <v>19727869</v>
      </c>
      <c r="J8" s="20">
        <v>186679960</v>
      </c>
      <c r="K8" s="20">
        <v>3734754</v>
      </c>
      <c r="L8" s="20">
        <v>7497819</v>
      </c>
      <c r="M8" s="20">
        <v>2057820</v>
      </c>
      <c r="N8" s="20">
        <v>13290393</v>
      </c>
      <c r="O8" s="20">
        <v>16665249</v>
      </c>
      <c r="P8" s="20">
        <v>11593373</v>
      </c>
      <c r="Q8" s="20">
        <v>42436004</v>
      </c>
      <c r="R8" s="20">
        <v>70694626</v>
      </c>
      <c r="S8" s="20">
        <v>-10207599</v>
      </c>
      <c r="T8" s="20">
        <v>-6923331</v>
      </c>
      <c r="U8" s="20">
        <v>30859763</v>
      </c>
      <c r="V8" s="20">
        <v>13728833</v>
      </c>
      <c r="W8" s="20">
        <v>284393812</v>
      </c>
      <c r="X8" s="20">
        <v>141746792</v>
      </c>
      <c r="Y8" s="20">
        <v>142647020</v>
      </c>
      <c r="Z8" s="21">
        <v>100.64</v>
      </c>
      <c r="AA8" s="22">
        <v>141746792</v>
      </c>
    </row>
    <row r="9" spans="1:27" ht="12.75">
      <c r="A9" s="23" t="s">
        <v>36</v>
      </c>
      <c r="B9" s="17"/>
      <c r="C9" s="18">
        <v>45697984</v>
      </c>
      <c r="D9" s="18"/>
      <c r="E9" s="19">
        <v>5</v>
      </c>
      <c r="F9" s="20">
        <v>-2815517</v>
      </c>
      <c r="G9" s="20">
        <v>35352092</v>
      </c>
      <c r="H9" s="20">
        <v>-8144380</v>
      </c>
      <c r="I9" s="20">
        <v>3113728</v>
      </c>
      <c r="J9" s="20">
        <v>30321440</v>
      </c>
      <c r="K9" s="20">
        <v>-1074743</v>
      </c>
      <c r="L9" s="20">
        <v>-5452410</v>
      </c>
      <c r="M9" s="20">
        <v>15948569</v>
      </c>
      <c r="N9" s="20">
        <v>9421416</v>
      </c>
      <c r="O9" s="20">
        <v>-127265</v>
      </c>
      <c r="P9" s="20">
        <v>-5295574</v>
      </c>
      <c r="Q9" s="20">
        <v>2832817</v>
      </c>
      <c r="R9" s="20">
        <v>-2590022</v>
      </c>
      <c r="S9" s="20">
        <v>5385411</v>
      </c>
      <c r="T9" s="20">
        <v>-5393068</v>
      </c>
      <c r="U9" s="20">
        <v>7274360</v>
      </c>
      <c r="V9" s="20">
        <v>7266703</v>
      </c>
      <c r="W9" s="20">
        <v>44419537</v>
      </c>
      <c r="X9" s="20">
        <v>-2815517</v>
      </c>
      <c r="Y9" s="20">
        <v>47235054</v>
      </c>
      <c r="Z9" s="21">
        <v>-1677.67</v>
      </c>
      <c r="AA9" s="22">
        <v>-2815517</v>
      </c>
    </row>
    <row r="10" spans="1:27" ht="12.75">
      <c r="A10" s="23" t="s">
        <v>37</v>
      </c>
      <c r="B10" s="17"/>
      <c r="C10" s="18">
        <v>528084</v>
      </c>
      <c r="D10" s="18"/>
      <c r="E10" s="19"/>
      <c r="F10" s="20"/>
      <c r="G10" s="24">
        <v>234426</v>
      </c>
      <c r="H10" s="24">
        <v>-5169</v>
      </c>
      <c r="I10" s="24">
        <v>-11405</v>
      </c>
      <c r="J10" s="20">
        <v>217852</v>
      </c>
      <c r="K10" s="24">
        <v>-11405</v>
      </c>
      <c r="L10" s="24">
        <v>-10945</v>
      </c>
      <c r="M10" s="20">
        <v>-40445</v>
      </c>
      <c r="N10" s="24">
        <v>-62795</v>
      </c>
      <c r="O10" s="24">
        <v>-10445</v>
      </c>
      <c r="P10" s="24">
        <v>-10336</v>
      </c>
      <c r="Q10" s="20"/>
      <c r="R10" s="24">
        <v>-20781</v>
      </c>
      <c r="S10" s="24">
        <v>-25802</v>
      </c>
      <c r="T10" s="20">
        <v>-9743</v>
      </c>
      <c r="U10" s="24">
        <v>-30000</v>
      </c>
      <c r="V10" s="24">
        <v>-65545</v>
      </c>
      <c r="W10" s="24">
        <v>68731</v>
      </c>
      <c r="X10" s="20"/>
      <c r="Y10" s="24">
        <v>68731</v>
      </c>
      <c r="Z10" s="25"/>
      <c r="AA10" s="26"/>
    </row>
    <row r="11" spans="1:27" ht="12.75">
      <c r="A11" s="23" t="s">
        <v>38</v>
      </c>
      <c r="B11" s="17"/>
      <c r="C11" s="18">
        <v>11290313</v>
      </c>
      <c r="D11" s="18"/>
      <c r="E11" s="19">
        <v>9487996</v>
      </c>
      <c r="F11" s="20">
        <v>10101798</v>
      </c>
      <c r="G11" s="20">
        <v>11652386</v>
      </c>
      <c r="H11" s="20">
        <v>636540</v>
      </c>
      <c r="I11" s="20">
        <v>-104533</v>
      </c>
      <c r="J11" s="20">
        <v>12184393</v>
      </c>
      <c r="K11" s="20">
        <v>1371049</v>
      </c>
      <c r="L11" s="20">
        <v>872999</v>
      </c>
      <c r="M11" s="20">
        <v>1227182</v>
      </c>
      <c r="N11" s="20">
        <v>3471230</v>
      </c>
      <c r="O11" s="20">
        <v>-14119</v>
      </c>
      <c r="P11" s="20">
        <v>1560625</v>
      </c>
      <c r="Q11" s="20">
        <v>-826190</v>
      </c>
      <c r="R11" s="20">
        <v>720316</v>
      </c>
      <c r="S11" s="20">
        <v>-16086</v>
      </c>
      <c r="T11" s="20">
        <v>196098</v>
      </c>
      <c r="U11" s="20">
        <v>-6127195</v>
      </c>
      <c r="V11" s="20">
        <v>-5947183</v>
      </c>
      <c r="W11" s="20">
        <v>10428756</v>
      </c>
      <c r="X11" s="20">
        <v>10101798</v>
      </c>
      <c r="Y11" s="20">
        <v>326958</v>
      </c>
      <c r="Z11" s="21">
        <v>3.24</v>
      </c>
      <c r="AA11" s="22">
        <v>10101798</v>
      </c>
    </row>
    <row r="12" spans="1:27" ht="12.75">
      <c r="A12" s="27" t="s">
        <v>39</v>
      </c>
      <c r="B12" s="28"/>
      <c r="C12" s="29">
        <f aca="true" t="shared" si="0" ref="C12:Y12">SUM(C6:C11)</f>
        <v>351508633</v>
      </c>
      <c r="D12" s="29">
        <f>SUM(D6:D11)</f>
        <v>0</v>
      </c>
      <c r="E12" s="30">
        <f t="shared" si="0"/>
        <v>172206556</v>
      </c>
      <c r="F12" s="31">
        <f t="shared" si="0"/>
        <v>200382037</v>
      </c>
      <c r="G12" s="31">
        <f t="shared" si="0"/>
        <v>561877791</v>
      </c>
      <c r="H12" s="31">
        <f t="shared" si="0"/>
        <v>-47010749</v>
      </c>
      <c r="I12" s="31">
        <f t="shared" si="0"/>
        <v>-23371608</v>
      </c>
      <c r="J12" s="31">
        <f t="shared" si="0"/>
        <v>491495434</v>
      </c>
      <c r="K12" s="31">
        <f t="shared" si="0"/>
        <v>-53483620</v>
      </c>
      <c r="L12" s="31">
        <f t="shared" si="0"/>
        <v>-13579973</v>
      </c>
      <c r="M12" s="31">
        <f t="shared" si="0"/>
        <v>125495750</v>
      </c>
      <c r="N12" s="31">
        <f t="shared" si="0"/>
        <v>58432157</v>
      </c>
      <c r="O12" s="31">
        <f t="shared" si="0"/>
        <v>-38700207</v>
      </c>
      <c r="P12" s="31">
        <f t="shared" si="0"/>
        <v>-43938137</v>
      </c>
      <c r="Q12" s="31">
        <f t="shared" si="0"/>
        <v>256575771</v>
      </c>
      <c r="R12" s="31">
        <f t="shared" si="0"/>
        <v>173937427</v>
      </c>
      <c r="S12" s="31">
        <f t="shared" si="0"/>
        <v>-65126498</v>
      </c>
      <c r="T12" s="31">
        <f t="shared" si="0"/>
        <v>-60843448</v>
      </c>
      <c r="U12" s="31">
        <f t="shared" si="0"/>
        <v>-127297770</v>
      </c>
      <c r="V12" s="31">
        <f t="shared" si="0"/>
        <v>-253267716</v>
      </c>
      <c r="W12" s="31">
        <f t="shared" si="0"/>
        <v>470597302</v>
      </c>
      <c r="X12" s="31">
        <f t="shared" si="0"/>
        <v>200382037</v>
      </c>
      <c r="Y12" s="31">
        <f t="shared" si="0"/>
        <v>270215265</v>
      </c>
      <c r="Z12" s="32">
        <f>+IF(X12&lt;&gt;0,+(Y12/X12)*100,0)</f>
        <v>134.85004396876153</v>
      </c>
      <c r="AA12" s="33">
        <f>SUM(AA6:AA11)</f>
        <v>200382037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2.75">
      <c r="A16" s="23" t="s">
        <v>42</v>
      </c>
      <c r="B16" s="17"/>
      <c r="C16" s="18"/>
      <c r="D16" s="18"/>
      <c r="E16" s="19">
        <v>-5</v>
      </c>
      <c r="F16" s="20">
        <v>2</v>
      </c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>
        <v>2</v>
      </c>
      <c r="Y16" s="24">
        <v>-2</v>
      </c>
      <c r="Z16" s="25">
        <v>-100</v>
      </c>
      <c r="AA16" s="26">
        <v>2</v>
      </c>
    </row>
    <row r="17" spans="1:27" ht="12.75">
      <c r="A17" s="23" t="s">
        <v>43</v>
      </c>
      <c r="B17" s="17"/>
      <c r="C17" s="18"/>
      <c r="D17" s="18"/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1"/>
      <c r="AA17" s="22"/>
    </row>
    <row r="18" spans="1:27" ht="12.7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>
        <v>2504242689</v>
      </c>
      <c r="D19" s="18"/>
      <c r="E19" s="19">
        <v>3146203124</v>
      </c>
      <c r="F19" s="20">
        <v>2793315538</v>
      </c>
      <c r="G19" s="20">
        <v>2582258449</v>
      </c>
      <c r="H19" s="20">
        <v>-9903949</v>
      </c>
      <c r="I19" s="20">
        <v>12519387</v>
      </c>
      <c r="J19" s="20">
        <v>2584873887</v>
      </c>
      <c r="K19" s="20">
        <v>-3739284</v>
      </c>
      <c r="L19" s="20">
        <v>9657976</v>
      </c>
      <c r="M19" s="20">
        <v>13492700</v>
      </c>
      <c r="N19" s="20">
        <v>19411392</v>
      </c>
      <c r="O19" s="20">
        <v>-2537419</v>
      </c>
      <c r="P19" s="20">
        <v>23933592</v>
      </c>
      <c r="Q19" s="20">
        <v>23668477</v>
      </c>
      <c r="R19" s="20">
        <v>45064650</v>
      </c>
      <c r="S19" s="20">
        <v>7027499</v>
      </c>
      <c r="T19" s="20">
        <v>-15219797</v>
      </c>
      <c r="U19" s="20">
        <v>41519008</v>
      </c>
      <c r="V19" s="20">
        <v>33326710</v>
      </c>
      <c r="W19" s="20">
        <v>2682676639</v>
      </c>
      <c r="X19" s="20">
        <v>2793315538</v>
      </c>
      <c r="Y19" s="20">
        <v>-110638899</v>
      </c>
      <c r="Z19" s="21">
        <v>-3.96</v>
      </c>
      <c r="AA19" s="22">
        <v>2793315538</v>
      </c>
    </row>
    <row r="20" spans="1:27" ht="12.75">
      <c r="A20" s="23"/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46</v>
      </c>
      <c r="B21" s="17"/>
      <c r="C21" s="18"/>
      <c r="D21" s="18"/>
      <c r="E21" s="19">
        <v>391400</v>
      </c>
      <c r="F21" s="20">
        <v>391400</v>
      </c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>
        <v>391400</v>
      </c>
      <c r="Y21" s="20">
        <v>-391400</v>
      </c>
      <c r="Z21" s="21">
        <v>-100</v>
      </c>
      <c r="AA21" s="22">
        <v>391400</v>
      </c>
    </row>
    <row r="22" spans="1:27" ht="12.75">
      <c r="A22" s="23" t="s">
        <v>47</v>
      </c>
      <c r="B22" s="17"/>
      <c r="C22" s="18">
        <v>6094219</v>
      </c>
      <c r="D22" s="18"/>
      <c r="E22" s="19">
        <v>13810655</v>
      </c>
      <c r="F22" s="20">
        <v>1850476</v>
      </c>
      <c r="G22" s="20">
        <v>6856792</v>
      </c>
      <c r="H22" s="20">
        <v>-570872</v>
      </c>
      <c r="I22" s="20"/>
      <c r="J22" s="20">
        <v>6285920</v>
      </c>
      <c r="K22" s="20">
        <v>-192316</v>
      </c>
      <c r="L22" s="20">
        <v>-184854</v>
      </c>
      <c r="M22" s="20">
        <v>-191015</v>
      </c>
      <c r="N22" s="20">
        <v>-568185</v>
      </c>
      <c r="O22" s="20">
        <v>-191015</v>
      </c>
      <c r="P22" s="20">
        <v>-172530</v>
      </c>
      <c r="Q22" s="20">
        <v>-191015</v>
      </c>
      <c r="R22" s="20">
        <v>-554560</v>
      </c>
      <c r="S22" s="20"/>
      <c r="T22" s="20">
        <v>-375965</v>
      </c>
      <c r="U22" s="20">
        <v>377906</v>
      </c>
      <c r="V22" s="20">
        <v>1941</v>
      </c>
      <c r="W22" s="20">
        <v>5165116</v>
      </c>
      <c r="X22" s="20">
        <v>1850476</v>
      </c>
      <c r="Y22" s="20">
        <v>3314640</v>
      </c>
      <c r="Z22" s="21">
        <v>179.12</v>
      </c>
      <c r="AA22" s="22">
        <v>1850476</v>
      </c>
    </row>
    <row r="23" spans="1:27" ht="12.75">
      <c r="A23" s="23" t="s">
        <v>48</v>
      </c>
      <c r="B23" s="17"/>
      <c r="C23" s="18">
        <v>205578</v>
      </c>
      <c r="D23" s="18"/>
      <c r="E23" s="19">
        <v>205578</v>
      </c>
      <c r="F23" s="20">
        <v>205578</v>
      </c>
      <c r="G23" s="24">
        <v>205578</v>
      </c>
      <c r="H23" s="24"/>
      <c r="I23" s="24"/>
      <c r="J23" s="20">
        <v>205578</v>
      </c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>
        <v>205578</v>
      </c>
      <c r="X23" s="20">
        <v>205578</v>
      </c>
      <c r="Y23" s="24"/>
      <c r="Z23" s="25"/>
      <c r="AA23" s="26">
        <v>205578</v>
      </c>
    </row>
    <row r="24" spans="1:27" ht="12.75">
      <c r="A24" s="27" t="s">
        <v>49</v>
      </c>
      <c r="B24" s="35"/>
      <c r="C24" s="29">
        <f aca="true" t="shared" si="1" ref="C24:Y24">SUM(C15:C23)</f>
        <v>2510542486</v>
      </c>
      <c r="D24" s="29">
        <f>SUM(D15:D23)</f>
        <v>0</v>
      </c>
      <c r="E24" s="36">
        <f t="shared" si="1"/>
        <v>3160610752</v>
      </c>
      <c r="F24" s="37">
        <f t="shared" si="1"/>
        <v>2795762994</v>
      </c>
      <c r="G24" s="37">
        <f t="shared" si="1"/>
        <v>2589320819</v>
      </c>
      <c r="H24" s="37">
        <f t="shared" si="1"/>
        <v>-10474821</v>
      </c>
      <c r="I24" s="37">
        <f t="shared" si="1"/>
        <v>12519387</v>
      </c>
      <c r="J24" s="37">
        <f t="shared" si="1"/>
        <v>2591365385</v>
      </c>
      <c r="K24" s="37">
        <f t="shared" si="1"/>
        <v>-3931600</v>
      </c>
      <c r="L24" s="37">
        <f t="shared" si="1"/>
        <v>9473122</v>
      </c>
      <c r="M24" s="37">
        <f t="shared" si="1"/>
        <v>13301685</v>
      </c>
      <c r="N24" s="37">
        <f t="shared" si="1"/>
        <v>18843207</v>
      </c>
      <c r="O24" s="37">
        <f t="shared" si="1"/>
        <v>-2728434</v>
      </c>
      <c r="P24" s="37">
        <f t="shared" si="1"/>
        <v>23761062</v>
      </c>
      <c r="Q24" s="37">
        <f t="shared" si="1"/>
        <v>23477462</v>
      </c>
      <c r="R24" s="37">
        <f t="shared" si="1"/>
        <v>44510090</v>
      </c>
      <c r="S24" s="37">
        <f t="shared" si="1"/>
        <v>7027499</v>
      </c>
      <c r="T24" s="37">
        <f t="shared" si="1"/>
        <v>-15595762</v>
      </c>
      <c r="U24" s="37">
        <f t="shared" si="1"/>
        <v>41896914</v>
      </c>
      <c r="V24" s="37">
        <f t="shared" si="1"/>
        <v>33328651</v>
      </c>
      <c r="W24" s="37">
        <f t="shared" si="1"/>
        <v>2688047333</v>
      </c>
      <c r="X24" s="37">
        <f t="shared" si="1"/>
        <v>2795762994</v>
      </c>
      <c r="Y24" s="37">
        <f t="shared" si="1"/>
        <v>-107715661</v>
      </c>
      <c r="Z24" s="38">
        <f>+IF(X24&lt;&gt;0,+(Y24/X24)*100,0)</f>
        <v>-3.852818040412191</v>
      </c>
      <c r="AA24" s="39">
        <f>SUM(AA15:AA23)</f>
        <v>2795762994</v>
      </c>
    </row>
    <row r="25" spans="1:27" ht="12.75">
      <c r="A25" s="27" t="s">
        <v>50</v>
      </c>
      <c r="B25" s="28"/>
      <c r="C25" s="29">
        <f aca="true" t="shared" si="2" ref="C25:Y25">+C12+C24</f>
        <v>2862051119</v>
      </c>
      <c r="D25" s="29">
        <f>+D12+D24</f>
        <v>0</v>
      </c>
      <c r="E25" s="30">
        <f t="shared" si="2"/>
        <v>3332817308</v>
      </c>
      <c r="F25" s="31">
        <f t="shared" si="2"/>
        <v>2996145031</v>
      </c>
      <c r="G25" s="31">
        <f t="shared" si="2"/>
        <v>3151198610</v>
      </c>
      <c r="H25" s="31">
        <f t="shared" si="2"/>
        <v>-57485570</v>
      </c>
      <c r="I25" s="31">
        <f t="shared" si="2"/>
        <v>-10852221</v>
      </c>
      <c r="J25" s="31">
        <f t="shared" si="2"/>
        <v>3082860819</v>
      </c>
      <c r="K25" s="31">
        <f t="shared" si="2"/>
        <v>-57415220</v>
      </c>
      <c r="L25" s="31">
        <f t="shared" si="2"/>
        <v>-4106851</v>
      </c>
      <c r="M25" s="31">
        <f t="shared" si="2"/>
        <v>138797435</v>
      </c>
      <c r="N25" s="31">
        <f t="shared" si="2"/>
        <v>77275364</v>
      </c>
      <c r="O25" s="31">
        <f t="shared" si="2"/>
        <v>-41428641</v>
      </c>
      <c r="P25" s="31">
        <f t="shared" si="2"/>
        <v>-20177075</v>
      </c>
      <c r="Q25" s="31">
        <f t="shared" si="2"/>
        <v>280053233</v>
      </c>
      <c r="R25" s="31">
        <f t="shared" si="2"/>
        <v>218447517</v>
      </c>
      <c r="S25" s="31">
        <f t="shared" si="2"/>
        <v>-58098999</v>
      </c>
      <c r="T25" s="31">
        <f t="shared" si="2"/>
        <v>-76439210</v>
      </c>
      <c r="U25" s="31">
        <f t="shared" si="2"/>
        <v>-85400856</v>
      </c>
      <c r="V25" s="31">
        <f t="shared" si="2"/>
        <v>-219939065</v>
      </c>
      <c r="W25" s="31">
        <f t="shared" si="2"/>
        <v>3158644635</v>
      </c>
      <c r="X25" s="31">
        <f t="shared" si="2"/>
        <v>2996145031</v>
      </c>
      <c r="Y25" s="31">
        <f t="shared" si="2"/>
        <v>162499604</v>
      </c>
      <c r="Z25" s="32">
        <f>+IF(X25&lt;&gt;0,+(Y25/X25)*100,0)</f>
        <v>5.423622765876717</v>
      </c>
      <c r="AA25" s="33">
        <f>+AA12+AA24</f>
        <v>2996145031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51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52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53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54</v>
      </c>
      <c r="B30" s="17"/>
      <c r="C30" s="18">
        <v>42470674</v>
      </c>
      <c r="D30" s="18"/>
      <c r="E30" s="19">
        <v>26371336</v>
      </c>
      <c r="F30" s="20">
        <v>3765571</v>
      </c>
      <c r="G30" s="20">
        <v>76583129</v>
      </c>
      <c r="H30" s="20">
        <v>-2388520</v>
      </c>
      <c r="I30" s="20">
        <v>2249969</v>
      </c>
      <c r="J30" s="20">
        <v>76444578</v>
      </c>
      <c r="K30" s="20">
        <v>617751</v>
      </c>
      <c r="L30" s="20">
        <v>377384</v>
      </c>
      <c r="M30" s="20">
        <v>-4799537</v>
      </c>
      <c r="N30" s="20">
        <v>-3804402</v>
      </c>
      <c r="O30" s="20">
        <v>293495</v>
      </c>
      <c r="P30" s="20">
        <v>274560</v>
      </c>
      <c r="Q30" s="20">
        <v>-813736</v>
      </c>
      <c r="R30" s="20">
        <v>-245681</v>
      </c>
      <c r="S30" s="20"/>
      <c r="T30" s="20">
        <v>284027</v>
      </c>
      <c r="U30" s="20">
        <v>294919</v>
      </c>
      <c r="V30" s="20">
        <v>578946</v>
      </c>
      <c r="W30" s="20">
        <v>72973441</v>
      </c>
      <c r="X30" s="20">
        <v>3765571</v>
      </c>
      <c r="Y30" s="20">
        <v>69207870</v>
      </c>
      <c r="Z30" s="21">
        <v>1837.91</v>
      </c>
      <c r="AA30" s="22">
        <v>3765571</v>
      </c>
    </row>
    <row r="31" spans="1:27" ht="12.75">
      <c r="A31" s="23" t="s">
        <v>55</v>
      </c>
      <c r="B31" s="17"/>
      <c r="C31" s="18">
        <v>5374616</v>
      </c>
      <c r="D31" s="18"/>
      <c r="E31" s="19">
        <v>5251957</v>
      </c>
      <c r="F31" s="20">
        <v>5251956</v>
      </c>
      <c r="G31" s="20">
        <v>5394048</v>
      </c>
      <c r="H31" s="20">
        <v>11536</v>
      </c>
      <c r="I31" s="20">
        <v>11381</v>
      </c>
      <c r="J31" s="20">
        <v>5416965</v>
      </c>
      <c r="K31" s="20">
        <v>17970</v>
      </c>
      <c r="L31" s="20">
        <v>4915</v>
      </c>
      <c r="M31" s="20">
        <v>33140</v>
      </c>
      <c r="N31" s="20">
        <v>56025</v>
      </c>
      <c r="O31" s="20">
        <v>18926</v>
      </c>
      <c r="P31" s="20">
        <v>12520</v>
      </c>
      <c r="Q31" s="20">
        <v>36277</v>
      </c>
      <c r="R31" s="20">
        <v>67723</v>
      </c>
      <c r="S31" s="20">
        <v>9400</v>
      </c>
      <c r="T31" s="20">
        <v>1401</v>
      </c>
      <c r="U31" s="20">
        <v>7140</v>
      </c>
      <c r="V31" s="20">
        <v>17941</v>
      </c>
      <c r="W31" s="20">
        <v>5558654</v>
      </c>
      <c r="X31" s="20">
        <v>5251956</v>
      </c>
      <c r="Y31" s="20">
        <v>306698</v>
      </c>
      <c r="Z31" s="21">
        <v>5.84</v>
      </c>
      <c r="AA31" s="22">
        <v>5251956</v>
      </c>
    </row>
    <row r="32" spans="1:27" ht="12.75">
      <c r="A32" s="23" t="s">
        <v>56</v>
      </c>
      <c r="B32" s="17"/>
      <c r="C32" s="18">
        <v>262730387</v>
      </c>
      <c r="D32" s="18"/>
      <c r="E32" s="19">
        <v>-26056672</v>
      </c>
      <c r="F32" s="20">
        <v>120440695</v>
      </c>
      <c r="G32" s="20">
        <v>192841092</v>
      </c>
      <c r="H32" s="20">
        <v>-10650897</v>
      </c>
      <c r="I32" s="20">
        <v>12393821</v>
      </c>
      <c r="J32" s="20">
        <v>194584016</v>
      </c>
      <c r="K32" s="20">
        <v>-38285594</v>
      </c>
      <c r="L32" s="20">
        <v>14117424</v>
      </c>
      <c r="M32" s="20">
        <v>14256917</v>
      </c>
      <c r="N32" s="20">
        <v>-9911253</v>
      </c>
      <c r="O32" s="20">
        <v>7402798</v>
      </c>
      <c r="P32" s="20">
        <v>-43329513</v>
      </c>
      <c r="Q32" s="20">
        <v>129739464</v>
      </c>
      <c r="R32" s="20">
        <v>93812749</v>
      </c>
      <c r="S32" s="20">
        <v>-6358919</v>
      </c>
      <c r="T32" s="20">
        <v>-3929930</v>
      </c>
      <c r="U32" s="20">
        <v>31482084</v>
      </c>
      <c r="V32" s="20">
        <v>21193235</v>
      </c>
      <c r="W32" s="20">
        <v>299678747</v>
      </c>
      <c r="X32" s="20">
        <v>120440695</v>
      </c>
      <c r="Y32" s="20">
        <v>179238052</v>
      </c>
      <c r="Z32" s="21">
        <v>148.82</v>
      </c>
      <c r="AA32" s="22">
        <v>120440695</v>
      </c>
    </row>
    <row r="33" spans="1:27" ht="12.75">
      <c r="A33" s="23" t="s">
        <v>57</v>
      </c>
      <c r="B33" s="17"/>
      <c r="C33" s="18">
        <v>85276008</v>
      </c>
      <c r="D33" s="18"/>
      <c r="E33" s="19">
        <v>2088962</v>
      </c>
      <c r="F33" s="20">
        <v>2088962</v>
      </c>
      <c r="G33" s="20">
        <v>34465370</v>
      </c>
      <c r="H33" s="20">
        <v>-2635</v>
      </c>
      <c r="I33" s="20">
        <v>953560</v>
      </c>
      <c r="J33" s="20">
        <v>35416295</v>
      </c>
      <c r="K33" s="20">
        <v>1037488</v>
      </c>
      <c r="L33" s="20">
        <v>-6608329</v>
      </c>
      <c r="M33" s="20">
        <v>15924002</v>
      </c>
      <c r="N33" s="20">
        <v>10353161</v>
      </c>
      <c r="O33" s="20">
        <v>-816137</v>
      </c>
      <c r="P33" s="20">
        <v>432804</v>
      </c>
      <c r="Q33" s="20">
        <v>1014109</v>
      </c>
      <c r="R33" s="20">
        <v>630776</v>
      </c>
      <c r="S33" s="20">
        <v>1294860</v>
      </c>
      <c r="T33" s="20">
        <v>1532893</v>
      </c>
      <c r="U33" s="20">
        <v>-4784817</v>
      </c>
      <c r="V33" s="20">
        <v>-1957064</v>
      </c>
      <c r="W33" s="20">
        <v>44443168</v>
      </c>
      <c r="X33" s="20">
        <v>2088962</v>
      </c>
      <c r="Y33" s="20">
        <v>42354206</v>
      </c>
      <c r="Z33" s="21">
        <v>2027.52</v>
      </c>
      <c r="AA33" s="22">
        <v>2088962</v>
      </c>
    </row>
    <row r="34" spans="1:27" ht="12.75">
      <c r="A34" s="27" t="s">
        <v>58</v>
      </c>
      <c r="B34" s="28"/>
      <c r="C34" s="29">
        <f aca="true" t="shared" si="3" ref="C34:Y34">SUM(C29:C33)</f>
        <v>395851685</v>
      </c>
      <c r="D34" s="29">
        <f>SUM(D29:D33)</f>
        <v>0</v>
      </c>
      <c r="E34" s="30">
        <f t="shared" si="3"/>
        <v>7655583</v>
      </c>
      <c r="F34" s="31">
        <f t="shared" si="3"/>
        <v>131547184</v>
      </c>
      <c r="G34" s="31">
        <f t="shared" si="3"/>
        <v>309283639</v>
      </c>
      <c r="H34" s="31">
        <f t="shared" si="3"/>
        <v>-13030516</v>
      </c>
      <c r="I34" s="31">
        <f t="shared" si="3"/>
        <v>15608731</v>
      </c>
      <c r="J34" s="31">
        <f t="shared" si="3"/>
        <v>311861854</v>
      </c>
      <c r="K34" s="31">
        <f t="shared" si="3"/>
        <v>-36612385</v>
      </c>
      <c r="L34" s="31">
        <f t="shared" si="3"/>
        <v>7891394</v>
      </c>
      <c r="M34" s="31">
        <f t="shared" si="3"/>
        <v>25414522</v>
      </c>
      <c r="N34" s="31">
        <f t="shared" si="3"/>
        <v>-3306469</v>
      </c>
      <c r="O34" s="31">
        <f t="shared" si="3"/>
        <v>6899082</v>
      </c>
      <c r="P34" s="31">
        <f t="shared" si="3"/>
        <v>-42609629</v>
      </c>
      <c r="Q34" s="31">
        <f t="shared" si="3"/>
        <v>129976114</v>
      </c>
      <c r="R34" s="31">
        <f t="shared" si="3"/>
        <v>94265567</v>
      </c>
      <c r="S34" s="31">
        <f t="shared" si="3"/>
        <v>-5054659</v>
      </c>
      <c r="T34" s="31">
        <f t="shared" si="3"/>
        <v>-2111609</v>
      </c>
      <c r="U34" s="31">
        <f t="shared" si="3"/>
        <v>26999326</v>
      </c>
      <c r="V34" s="31">
        <f t="shared" si="3"/>
        <v>19833058</v>
      </c>
      <c r="W34" s="31">
        <f t="shared" si="3"/>
        <v>422654010</v>
      </c>
      <c r="X34" s="31">
        <f t="shared" si="3"/>
        <v>131547184</v>
      </c>
      <c r="Y34" s="31">
        <f t="shared" si="3"/>
        <v>291106826</v>
      </c>
      <c r="Z34" s="32">
        <f>+IF(X34&lt;&gt;0,+(Y34/X34)*100,0)</f>
        <v>221.29460863259527</v>
      </c>
      <c r="AA34" s="33">
        <f>SUM(AA29:AA33)</f>
        <v>131547184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59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60</v>
      </c>
      <c r="B37" s="17"/>
      <c r="C37" s="18">
        <v>38226417</v>
      </c>
      <c r="D37" s="18"/>
      <c r="E37" s="19">
        <v>96183941</v>
      </c>
      <c r="F37" s="20">
        <v>33183943</v>
      </c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>
        <v>33183943</v>
      </c>
      <c r="Y37" s="20">
        <v>-33183943</v>
      </c>
      <c r="Z37" s="21">
        <v>-100</v>
      </c>
      <c r="AA37" s="22">
        <v>33183943</v>
      </c>
    </row>
    <row r="38" spans="1:27" ht="12.75">
      <c r="A38" s="23" t="s">
        <v>57</v>
      </c>
      <c r="B38" s="17"/>
      <c r="C38" s="18"/>
      <c r="D38" s="18"/>
      <c r="E38" s="19">
        <v>10884830</v>
      </c>
      <c r="F38" s="20">
        <v>86517611</v>
      </c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>
        <v>86517611</v>
      </c>
      <c r="Y38" s="20">
        <v>-86517611</v>
      </c>
      <c r="Z38" s="21">
        <v>-100</v>
      </c>
      <c r="AA38" s="22">
        <v>86517611</v>
      </c>
    </row>
    <row r="39" spans="1:27" ht="12.75">
      <c r="A39" s="27" t="s">
        <v>61</v>
      </c>
      <c r="B39" s="35"/>
      <c r="C39" s="29">
        <f aca="true" t="shared" si="4" ref="C39:Y39">SUM(C37:C38)</f>
        <v>38226417</v>
      </c>
      <c r="D39" s="29">
        <f>SUM(D37:D38)</f>
        <v>0</v>
      </c>
      <c r="E39" s="36">
        <f t="shared" si="4"/>
        <v>107068771</v>
      </c>
      <c r="F39" s="37">
        <f t="shared" si="4"/>
        <v>119701554</v>
      </c>
      <c r="G39" s="37">
        <f t="shared" si="4"/>
        <v>0</v>
      </c>
      <c r="H39" s="37">
        <f t="shared" si="4"/>
        <v>0</v>
      </c>
      <c r="I39" s="37">
        <f t="shared" si="4"/>
        <v>0</v>
      </c>
      <c r="J39" s="37">
        <f t="shared" si="4"/>
        <v>0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0</v>
      </c>
      <c r="X39" s="37">
        <f t="shared" si="4"/>
        <v>119701554</v>
      </c>
      <c r="Y39" s="37">
        <f t="shared" si="4"/>
        <v>-119701554</v>
      </c>
      <c r="Z39" s="38">
        <f>+IF(X39&lt;&gt;0,+(Y39/X39)*100,0)</f>
        <v>-100</v>
      </c>
      <c r="AA39" s="39">
        <f>SUM(AA37:AA38)</f>
        <v>119701554</v>
      </c>
    </row>
    <row r="40" spans="1:27" ht="12.75">
      <c r="A40" s="27" t="s">
        <v>62</v>
      </c>
      <c r="B40" s="28"/>
      <c r="C40" s="29">
        <f aca="true" t="shared" si="5" ref="C40:Y40">+C34+C39</f>
        <v>434078102</v>
      </c>
      <c r="D40" s="29">
        <f>+D34+D39</f>
        <v>0</v>
      </c>
      <c r="E40" s="30">
        <f t="shared" si="5"/>
        <v>114724354</v>
      </c>
      <c r="F40" s="31">
        <f t="shared" si="5"/>
        <v>251248738</v>
      </c>
      <c r="G40" s="31">
        <f t="shared" si="5"/>
        <v>309283639</v>
      </c>
      <c r="H40" s="31">
        <f t="shared" si="5"/>
        <v>-13030516</v>
      </c>
      <c r="I40" s="31">
        <f t="shared" si="5"/>
        <v>15608731</v>
      </c>
      <c r="J40" s="31">
        <f t="shared" si="5"/>
        <v>311861854</v>
      </c>
      <c r="K40" s="31">
        <f t="shared" si="5"/>
        <v>-36612385</v>
      </c>
      <c r="L40" s="31">
        <f t="shared" si="5"/>
        <v>7891394</v>
      </c>
      <c r="M40" s="31">
        <f t="shared" si="5"/>
        <v>25414522</v>
      </c>
      <c r="N40" s="31">
        <f t="shared" si="5"/>
        <v>-3306469</v>
      </c>
      <c r="O40" s="31">
        <f t="shared" si="5"/>
        <v>6899082</v>
      </c>
      <c r="P40" s="31">
        <f t="shared" si="5"/>
        <v>-42609629</v>
      </c>
      <c r="Q40" s="31">
        <f t="shared" si="5"/>
        <v>129976114</v>
      </c>
      <c r="R40" s="31">
        <f t="shared" si="5"/>
        <v>94265567</v>
      </c>
      <c r="S40" s="31">
        <f t="shared" si="5"/>
        <v>-5054659</v>
      </c>
      <c r="T40" s="31">
        <f t="shared" si="5"/>
        <v>-2111609</v>
      </c>
      <c r="U40" s="31">
        <f t="shared" si="5"/>
        <v>26999326</v>
      </c>
      <c r="V40" s="31">
        <f t="shared" si="5"/>
        <v>19833058</v>
      </c>
      <c r="W40" s="31">
        <f t="shared" si="5"/>
        <v>422654010</v>
      </c>
      <c r="X40" s="31">
        <f t="shared" si="5"/>
        <v>251248738</v>
      </c>
      <c r="Y40" s="31">
        <f t="shared" si="5"/>
        <v>171405272</v>
      </c>
      <c r="Z40" s="32">
        <f>+IF(X40&lt;&gt;0,+(Y40/X40)*100,0)</f>
        <v>68.22134644911132</v>
      </c>
      <c r="AA40" s="33">
        <f>+AA34+AA39</f>
        <v>251248738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2427973017</v>
      </c>
      <c r="D42" s="43">
        <f>+D25-D40</f>
        <v>0</v>
      </c>
      <c r="E42" s="44">
        <f t="shared" si="6"/>
        <v>3218092954</v>
      </c>
      <c r="F42" s="45">
        <f t="shared" si="6"/>
        <v>2744896293</v>
      </c>
      <c r="G42" s="45">
        <f t="shared" si="6"/>
        <v>2841914971</v>
      </c>
      <c r="H42" s="45">
        <f t="shared" si="6"/>
        <v>-44455054</v>
      </c>
      <c r="I42" s="45">
        <f t="shared" si="6"/>
        <v>-26460952</v>
      </c>
      <c r="J42" s="45">
        <f t="shared" si="6"/>
        <v>2770998965</v>
      </c>
      <c r="K42" s="45">
        <f t="shared" si="6"/>
        <v>-20802835</v>
      </c>
      <c r="L42" s="45">
        <f t="shared" si="6"/>
        <v>-11998245</v>
      </c>
      <c r="M42" s="45">
        <f t="shared" si="6"/>
        <v>113382913</v>
      </c>
      <c r="N42" s="45">
        <f t="shared" si="6"/>
        <v>80581833</v>
      </c>
      <c r="O42" s="45">
        <f t="shared" si="6"/>
        <v>-48327723</v>
      </c>
      <c r="P42" s="45">
        <f t="shared" si="6"/>
        <v>22432554</v>
      </c>
      <c r="Q42" s="45">
        <f t="shared" si="6"/>
        <v>150077119</v>
      </c>
      <c r="R42" s="45">
        <f t="shared" si="6"/>
        <v>124181950</v>
      </c>
      <c r="S42" s="45">
        <f t="shared" si="6"/>
        <v>-53044340</v>
      </c>
      <c r="T42" s="45">
        <f t="shared" si="6"/>
        <v>-74327601</v>
      </c>
      <c r="U42" s="45">
        <f t="shared" si="6"/>
        <v>-112400182</v>
      </c>
      <c r="V42" s="45">
        <f t="shared" si="6"/>
        <v>-239772123</v>
      </c>
      <c r="W42" s="45">
        <f t="shared" si="6"/>
        <v>2735990625</v>
      </c>
      <c r="X42" s="45">
        <f t="shared" si="6"/>
        <v>2744896293</v>
      </c>
      <c r="Y42" s="45">
        <f t="shared" si="6"/>
        <v>-8905668</v>
      </c>
      <c r="Z42" s="46">
        <f>+IF(X42&lt;&gt;0,+(Y42/X42)*100,0)</f>
        <v>-0.32444460735041697</v>
      </c>
      <c r="AA42" s="47">
        <f>+AA25-AA40</f>
        <v>2744896293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2241375724</v>
      </c>
      <c r="D45" s="18"/>
      <c r="E45" s="19">
        <v>3218092954</v>
      </c>
      <c r="F45" s="20">
        <v>2744896293</v>
      </c>
      <c r="G45" s="20">
        <v>2663958653</v>
      </c>
      <c r="H45" s="20">
        <v>2675</v>
      </c>
      <c r="I45" s="20">
        <v>116161</v>
      </c>
      <c r="J45" s="20">
        <v>2664077489</v>
      </c>
      <c r="K45" s="20">
        <v>8990</v>
      </c>
      <c r="L45" s="20"/>
      <c r="M45" s="20"/>
      <c r="N45" s="20">
        <v>8990</v>
      </c>
      <c r="O45" s="20"/>
      <c r="P45" s="20"/>
      <c r="Q45" s="20"/>
      <c r="R45" s="20"/>
      <c r="S45" s="20"/>
      <c r="T45" s="20"/>
      <c r="U45" s="20">
        <v>-5120</v>
      </c>
      <c r="V45" s="20">
        <v>-5120</v>
      </c>
      <c r="W45" s="20">
        <v>2664081359</v>
      </c>
      <c r="X45" s="20">
        <v>2744896293</v>
      </c>
      <c r="Y45" s="20">
        <v>-80814934</v>
      </c>
      <c r="Z45" s="48">
        <v>-2.94</v>
      </c>
      <c r="AA45" s="22">
        <v>2744896293</v>
      </c>
    </row>
    <row r="46" spans="1:27" ht="12.7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2.75">
      <c r="A47" s="23"/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68</v>
      </c>
      <c r="B48" s="50" t="s">
        <v>64</v>
      </c>
      <c r="C48" s="51">
        <f aca="true" t="shared" si="7" ref="C48:Y48">SUM(C45:C47)</f>
        <v>2241375724</v>
      </c>
      <c r="D48" s="51">
        <f>SUM(D45:D47)</f>
        <v>0</v>
      </c>
      <c r="E48" s="52">
        <f t="shared" si="7"/>
        <v>3218092954</v>
      </c>
      <c r="F48" s="53">
        <f t="shared" si="7"/>
        <v>2744896293</v>
      </c>
      <c r="G48" s="53">
        <f t="shared" si="7"/>
        <v>2663958653</v>
      </c>
      <c r="H48" s="53">
        <f t="shared" si="7"/>
        <v>2675</v>
      </c>
      <c r="I48" s="53">
        <f t="shared" si="7"/>
        <v>116161</v>
      </c>
      <c r="J48" s="53">
        <f t="shared" si="7"/>
        <v>2664077489</v>
      </c>
      <c r="K48" s="53">
        <f t="shared" si="7"/>
        <v>8990</v>
      </c>
      <c r="L48" s="53">
        <f t="shared" si="7"/>
        <v>0</v>
      </c>
      <c r="M48" s="53">
        <f t="shared" si="7"/>
        <v>0</v>
      </c>
      <c r="N48" s="53">
        <f t="shared" si="7"/>
        <v>8990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-5120</v>
      </c>
      <c r="V48" s="53">
        <f t="shared" si="7"/>
        <v>-5120</v>
      </c>
      <c r="W48" s="53">
        <f t="shared" si="7"/>
        <v>2664081359</v>
      </c>
      <c r="X48" s="53">
        <f t="shared" si="7"/>
        <v>2744896293</v>
      </c>
      <c r="Y48" s="53">
        <f t="shared" si="7"/>
        <v>-80814934</v>
      </c>
      <c r="Z48" s="54">
        <f>+IF(X48&lt;&gt;0,+(Y48/X48)*100,0)</f>
        <v>-2.9441889737726425</v>
      </c>
      <c r="AA48" s="55">
        <f>SUM(AA45:AA47)</f>
        <v>2744896293</v>
      </c>
    </row>
    <row r="49" spans="1:27" ht="12.75">
      <c r="A49" s="56" t="s">
        <v>123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124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125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7" t="s">
        <v>117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126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116071265</v>
      </c>
      <c r="D6" s="18"/>
      <c r="E6" s="19">
        <v>25591950</v>
      </c>
      <c r="F6" s="20">
        <v>86941967</v>
      </c>
      <c r="G6" s="20">
        <v>150465073</v>
      </c>
      <c r="H6" s="20">
        <v>-5736917</v>
      </c>
      <c r="I6" s="20">
        <v>-8136580</v>
      </c>
      <c r="J6" s="20">
        <v>136591576</v>
      </c>
      <c r="K6" s="20">
        <v>-14230522</v>
      </c>
      <c r="L6" s="20">
        <v>7489734</v>
      </c>
      <c r="M6" s="20">
        <v>17615219</v>
      </c>
      <c r="N6" s="20">
        <v>10874431</v>
      </c>
      <c r="O6" s="20">
        <v>-19846886</v>
      </c>
      <c r="P6" s="20">
        <v>-9326579</v>
      </c>
      <c r="Q6" s="20">
        <v>28830884</v>
      </c>
      <c r="R6" s="20">
        <v>-342581</v>
      </c>
      <c r="S6" s="20">
        <v>-8574518</v>
      </c>
      <c r="T6" s="20">
        <v>-26706814</v>
      </c>
      <c r="U6" s="20">
        <v>19014202</v>
      </c>
      <c r="V6" s="20">
        <v>-16267130</v>
      </c>
      <c r="W6" s="20">
        <v>130856296</v>
      </c>
      <c r="X6" s="20">
        <v>86941967</v>
      </c>
      <c r="Y6" s="20">
        <v>43914329</v>
      </c>
      <c r="Z6" s="21">
        <v>50.51</v>
      </c>
      <c r="AA6" s="22">
        <v>86941967</v>
      </c>
    </row>
    <row r="7" spans="1:27" ht="12.75">
      <c r="A7" s="23" t="s">
        <v>34</v>
      </c>
      <c r="B7" s="17"/>
      <c r="C7" s="18"/>
      <c r="D7" s="18"/>
      <c r="E7" s="19">
        <v>8971706</v>
      </c>
      <c r="F7" s="20">
        <v>8971706</v>
      </c>
      <c r="G7" s="20"/>
      <c r="H7" s="20"/>
      <c r="I7" s="20">
        <v>20509437</v>
      </c>
      <c r="J7" s="20">
        <v>20509437</v>
      </c>
      <c r="K7" s="20">
        <v>925000</v>
      </c>
      <c r="L7" s="20">
        <v>875000</v>
      </c>
      <c r="M7" s="20"/>
      <c r="N7" s="20">
        <v>1800000</v>
      </c>
      <c r="O7" s="20">
        <v>12847000</v>
      </c>
      <c r="P7" s="20"/>
      <c r="Q7" s="20">
        <v>-21189799</v>
      </c>
      <c r="R7" s="20">
        <v>-8342799</v>
      </c>
      <c r="S7" s="20"/>
      <c r="T7" s="20">
        <v>19934472</v>
      </c>
      <c r="U7" s="20">
        <v>-47095854</v>
      </c>
      <c r="V7" s="20">
        <v>-27161382</v>
      </c>
      <c r="W7" s="20">
        <v>-13194744</v>
      </c>
      <c r="X7" s="20">
        <v>8971706</v>
      </c>
      <c r="Y7" s="20">
        <v>-22166450</v>
      </c>
      <c r="Z7" s="21">
        <v>-247.07</v>
      </c>
      <c r="AA7" s="22">
        <v>8971706</v>
      </c>
    </row>
    <row r="8" spans="1:27" ht="12.75">
      <c r="A8" s="23" t="s">
        <v>35</v>
      </c>
      <c r="B8" s="17"/>
      <c r="C8" s="18">
        <v>56566158</v>
      </c>
      <c r="D8" s="18"/>
      <c r="E8" s="19">
        <v>91008103</v>
      </c>
      <c r="F8" s="20">
        <v>82388770</v>
      </c>
      <c r="G8" s="20">
        <v>121341082</v>
      </c>
      <c r="H8" s="20">
        <v>3371843</v>
      </c>
      <c r="I8" s="20">
        <v>-37101239</v>
      </c>
      <c r="J8" s="20">
        <v>87611686</v>
      </c>
      <c r="K8" s="20">
        <v>-10282327</v>
      </c>
      <c r="L8" s="20">
        <v>-3285367</v>
      </c>
      <c r="M8" s="20">
        <v>-5503503</v>
      </c>
      <c r="N8" s="20">
        <v>-19071197</v>
      </c>
      <c r="O8" s="20">
        <v>-8936599</v>
      </c>
      <c r="P8" s="20">
        <v>-3457537</v>
      </c>
      <c r="Q8" s="20">
        <v>-5439225</v>
      </c>
      <c r="R8" s="20">
        <v>-17833361</v>
      </c>
      <c r="S8" s="20">
        <v>1379751</v>
      </c>
      <c r="T8" s="20">
        <v>-2116718</v>
      </c>
      <c r="U8" s="20">
        <v>1512751</v>
      </c>
      <c r="V8" s="20">
        <v>775784</v>
      </c>
      <c r="W8" s="20">
        <v>51482912</v>
      </c>
      <c r="X8" s="20">
        <v>82388770</v>
      </c>
      <c r="Y8" s="20">
        <v>-30905858</v>
      </c>
      <c r="Z8" s="21">
        <v>-37.51</v>
      </c>
      <c r="AA8" s="22">
        <v>82388770</v>
      </c>
    </row>
    <row r="9" spans="1:27" ht="12.75">
      <c r="A9" s="23" t="s">
        <v>36</v>
      </c>
      <c r="B9" s="17"/>
      <c r="C9" s="18">
        <v>217296783</v>
      </c>
      <c r="D9" s="18"/>
      <c r="E9" s="19">
        <v>240698510</v>
      </c>
      <c r="F9" s="20">
        <v>2538035</v>
      </c>
      <c r="G9" s="20">
        <v>215219406</v>
      </c>
      <c r="H9" s="20">
        <v>2181353</v>
      </c>
      <c r="I9" s="20">
        <v>1205764</v>
      </c>
      <c r="J9" s="20">
        <v>218606523</v>
      </c>
      <c r="K9" s="20">
        <v>1837536</v>
      </c>
      <c r="L9" s="20">
        <v>26530</v>
      </c>
      <c r="M9" s="20">
        <v>1667671</v>
      </c>
      <c r="N9" s="20">
        <v>3531737</v>
      </c>
      <c r="O9" s="20">
        <v>1327115</v>
      </c>
      <c r="P9" s="20">
        <v>1687512</v>
      </c>
      <c r="Q9" s="20">
        <v>2682877</v>
      </c>
      <c r="R9" s="20">
        <v>5697504</v>
      </c>
      <c r="S9" s="20">
        <v>1311209</v>
      </c>
      <c r="T9" s="20">
        <v>1290257</v>
      </c>
      <c r="U9" s="20">
        <v>3175840</v>
      </c>
      <c r="V9" s="20">
        <v>5777306</v>
      </c>
      <c r="W9" s="20">
        <v>233613070</v>
      </c>
      <c r="X9" s="20">
        <v>2538035</v>
      </c>
      <c r="Y9" s="20">
        <v>231075035</v>
      </c>
      <c r="Z9" s="21">
        <v>9104.49</v>
      </c>
      <c r="AA9" s="22">
        <v>2538035</v>
      </c>
    </row>
    <row r="10" spans="1:27" ht="12.7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2.75">
      <c r="A11" s="23" t="s">
        <v>38</v>
      </c>
      <c r="B11" s="17"/>
      <c r="C11" s="18">
        <v>1754972</v>
      </c>
      <c r="D11" s="18"/>
      <c r="E11" s="19">
        <v>1661402</v>
      </c>
      <c r="F11" s="20">
        <v>1754973</v>
      </c>
      <c r="G11" s="20">
        <v>1880006</v>
      </c>
      <c r="H11" s="20">
        <v>60294</v>
      </c>
      <c r="I11" s="20">
        <v>89730</v>
      </c>
      <c r="J11" s="20">
        <v>2030030</v>
      </c>
      <c r="K11" s="20">
        <v>114096</v>
      </c>
      <c r="L11" s="20">
        <v>170865</v>
      </c>
      <c r="M11" s="20">
        <v>156850</v>
      </c>
      <c r="N11" s="20">
        <v>441811</v>
      </c>
      <c r="O11" s="20">
        <v>40633</v>
      </c>
      <c r="P11" s="20">
        <v>-1006213</v>
      </c>
      <c r="Q11" s="20">
        <v>-82080</v>
      </c>
      <c r="R11" s="20">
        <v>-1047660</v>
      </c>
      <c r="S11" s="20">
        <v>297289</v>
      </c>
      <c r="T11" s="20">
        <v>-17212</v>
      </c>
      <c r="U11" s="20">
        <v>281287</v>
      </c>
      <c r="V11" s="20">
        <v>561364</v>
      </c>
      <c r="W11" s="20">
        <v>1985545</v>
      </c>
      <c r="X11" s="20">
        <v>1754973</v>
      </c>
      <c r="Y11" s="20">
        <v>230572</v>
      </c>
      <c r="Z11" s="21">
        <v>13.14</v>
      </c>
      <c r="AA11" s="22">
        <v>1754973</v>
      </c>
    </row>
    <row r="12" spans="1:27" ht="12.75">
      <c r="A12" s="27" t="s">
        <v>39</v>
      </c>
      <c r="B12" s="28"/>
      <c r="C12" s="29">
        <f aca="true" t="shared" si="0" ref="C12:Y12">SUM(C6:C11)</f>
        <v>391689178</v>
      </c>
      <c r="D12" s="29">
        <f>SUM(D6:D11)</f>
        <v>0</v>
      </c>
      <c r="E12" s="30">
        <f t="shared" si="0"/>
        <v>367931671</v>
      </c>
      <c r="F12" s="31">
        <f t="shared" si="0"/>
        <v>182595451</v>
      </c>
      <c r="G12" s="31">
        <f t="shared" si="0"/>
        <v>488905567</v>
      </c>
      <c r="H12" s="31">
        <f t="shared" si="0"/>
        <v>-123427</v>
      </c>
      <c r="I12" s="31">
        <f t="shared" si="0"/>
        <v>-23432888</v>
      </c>
      <c r="J12" s="31">
        <f t="shared" si="0"/>
        <v>465349252</v>
      </c>
      <c r="K12" s="31">
        <f t="shared" si="0"/>
        <v>-21636217</v>
      </c>
      <c r="L12" s="31">
        <f t="shared" si="0"/>
        <v>5276762</v>
      </c>
      <c r="M12" s="31">
        <f t="shared" si="0"/>
        <v>13936237</v>
      </c>
      <c r="N12" s="31">
        <f t="shared" si="0"/>
        <v>-2423218</v>
      </c>
      <c r="O12" s="31">
        <f t="shared" si="0"/>
        <v>-14568737</v>
      </c>
      <c r="P12" s="31">
        <f t="shared" si="0"/>
        <v>-12102817</v>
      </c>
      <c r="Q12" s="31">
        <f t="shared" si="0"/>
        <v>4802657</v>
      </c>
      <c r="R12" s="31">
        <f t="shared" si="0"/>
        <v>-21868897</v>
      </c>
      <c r="S12" s="31">
        <f t="shared" si="0"/>
        <v>-5586269</v>
      </c>
      <c r="T12" s="31">
        <f t="shared" si="0"/>
        <v>-7616015</v>
      </c>
      <c r="U12" s="31">
        <f t="shared" si="0"/>
        <v>-23111774</v>
      </c>
      <c r="V12" s="31">
        <f t="shared" si="0"/>
        <v>-36314058</v>
      </c>
      <c r="W12" s="31">
        <f t="shared" si="0"/>
        <v>404743079</v>
      </c>
      <c r="X12" s="31">
        <f t="shared" si="0"/>
        <v>182595451</v>
      </c>
      <c r="Y12" s="31">
        <f t="shared" si="0"/>
        <v>222147628</v>
      </c>
      <c r="Z12" s="32">
        <f>+IF(X12&lt;&gt;0,+(Y12/X12)*100,0)</f>
        <v>121.66109658449267</v>
      </c>
      <c r="AA12" s="33">
        <f>SUM(AA6:AA11)</f>
        <v>182595451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2.7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2.75">
      <c r="A17" s="23" t="s">
        <v>43</v>
      </c>
      <c r="B17" s="17"/>
      <c r="C17" s="18">
        <v>96650610</v>
      </c>
      <c r="D17" s="18"/>
      <c r="E17" s="19">
        <v>92213117</v>
      </c>
      <c r="F17" s="20">
        <v>96650610</v>
      </c>
      <c r="G17" s="20">
        <v>93526497</v>
      </c>
      <c r="H17" s="20"/>
      <c r="I17" s="20"/>
      <c r="J17" s="20">
        <v>93526497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>
        <v>93526497</v>
      </c>
      <c r="X17" s="20">
        <v>96650610</v>
      </c>
      <c r="Y17" s="20">
        <v>-3124113</v>
      </c>
      <c r="Z17" s="21">
        <v>-3.23</v>
      </c>
      <c r="AA17" s="22">
        <v>96650610</v>
      </c>
    </row>
    <row r="18" spans="1:27" ht="12.7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>
        <v>518992679</v>
      </c>
      <c r="D19" s="18"/>
      <c r="E19" s="19">
        <v>623725744</v>
      </c>
      <c r="F19" s="20">
        <v>607419566</v>
      </c>
      <c r="G19" s="20">
        <v>573798041</v>
      </c>
      <c r="H19" s="20">
        <v>19236031</v>
      </c>
      <c r="I19" s="20">
        <v>-10749146</v>
      </c>
      <c r="J19" s="20">
        <v>582284926</v>
      </c>
      <c r="K19" s="20">
        <v>8944190</v>
      </c>
      <c r="L19" s="20">
        <v>5042606</v>
      </c>
      <c r="M19" s="20">
        <v>7847756</v>
      </c>
      <c r="N19" s="20">
        <v>21834552</v>
      </c>
      <c r="O19" s="20">
        <v>3353781</v>
      </c>
      <c r="P19" s="20">
        <v>4379699</v>
      </c>
      <c r="Q19" s="20">
        <v>10139532</v>
      </c>
      <c r="R19" s="20">
        <v>17873012</v>
      </c>
      <c r="S19" s="20">
        <v>56290</v>
      </c>
      <c r="T19" s="20">
        <v>5740971</v>
      </c>
      <c r="U19" s="20">
        <v>19006393</v>
      </c>
      <c r="V19" s="20">
        <v>24803654</v>
      </c>
      <c r="W19" s="20">
        <v>646796144</v>
      </c>
      <c r="X19" s="20">
        <v>607419566</v>
      </c>
      <c r="Y19" s="20">
        <v>39376578</v>
      </c>
      <c r="Z19" s="21">
        <v>6.48</v>
      </c>
      <c r="AA19" s="22">
        <v>607419566</v>
      </c>
    </row>
    <row r="20" spans="1:27" ht="12.75">
      <c r="A20" s="23"/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46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2.75">
      <c r="A22" s="23" t="s">
        <v>47</v>
      </c>
      <c r="B22" s="17"/>
      <c r="C22" s="18">
        <v>2063225</v>
      </c>
      <c r="D22" s="18"/>
      <c r="E22" s="19">
        <v>1825632</v>
      </c>
      <c r="F22" s="20">
        <v>2349113</v>
      </c>
      <c r="G22" s="20">
        <v>2063225</v>
      </c>
      <c r="H22" s="20"/>
      <c r="I22" s="20"/>
      <c r="J22" s="20">
        <v>2063225</v>
      </c>
      <c r="K22" s="20"/>
      <c r="L22" s="20"/>
      <c r="M22" s="20"/>
      <c r="N22" s="20"/>
      <c r="O22" s="20"/>
      <c r="P22" s="20"/>
      <c r="Q22" s="20"/>
      <c r="R22" s="20"/>
      <c r="S22" s="20">
        <v>133218</v>
      </c>
      <c r="T22" s="20"/>
      <c r="U22" s="20">
        <v>104300</v>
      </c>
      <c r="V22" s="20">
        <v>237518</v>
      </c>
      <c r="W22" s="20">
        <v>2300743</v>
      </c>
      <c r="X22" s="20">
        <v>2349113</v>
      </c>
      <c r="Y22" s="20">
        <v>-48370</v>
      </c>
      <c r="Z22" s="21">
        <v>-2.06</v>
      </c>
      <c r="AA22" s="22">
        <v>2349113</v>
      </c>
    </row>
    <row r="23" spans="1:27" ht="12.75">
      <c r="A23" s="23" t="s">
        <v>48</v>
      </c>
      <c r="B23" s="17"/>
      <c r="C23" s="18">
        <v>2066400</v>
      </c>
      <c r="D23" s="18"/>
      <c r="E23" s="19">
        <v>2066400</v>
      </c>
      <c r="F23" s="20">
        <v>2066400</v>
      </c>
      <c r="G23" s="24">
        <v>2066400</v>
      </c>
      <c r="H23" s="24"/>
      <c r="I23" s="24"/>
      <c r="J23" s="20">
        <v>2066400</v>
      </c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>
        <v>2066400</v>
      </c>
      <c r="X23" s="20">
        <v>2066400</v>
      </c>
      <c r="Y23" s="24"/>
      <c r="Z23" s="25"/>
      <c r="AA23" s="26">
        <v>2066400</v>
      </c>
    </row>
    <row r="24" spans="1:27" ht="12.75">
      <c r="A24" s="27" t="s">
        <v>49</v>
      </c>
      <c r="B24" s="35"/>
      <c r="C24" s="29">
        <f aca="true" t="shared" si="1" ref="C24:Y24">SUM(C15:C23)</f>
        <v>619772914</v>
      </c>
      <c r="D24" s="29">
        <f>SUM(D15:D23)</f>
        <v>0</v>
      </c>
      <c r="E24" s="36">
        <f t="shared" si="1"/>
        <v>719830893</v>
      </c>
      <c r="F24" s="37">
        <f t="shared" si="1"/>
        <v>708485689</v>
      </c>
      <c r="G24" s="37">
        <f t="shared" si="1"/>
        <v>671454163</v>
      </c>
      <c r="H24" s="37">
        <f t="shared" si="1"/>
        <v>19236031</v>
      </c>
      <c r="I24" s="37">
        <f t="shared" si="1"/>
        <v>-10749146</v>
      </c>
      <c r="J24" s="37">
        <f t="shared" si="1"/>
        <v>679941048</v>
      </c>
      <c r="K24" s="37">
        <f t="shared" si="1"/>
        <v>8944190</v>
      </c>
      <c r="L24" s="37">
        <f t="shared" si="1"/>
        <v>5042606</v>
      </c>
      <c r="M24" s="37">
        <f t="shared" si="1"/>
        <v>7847756</v>
      </c>
      <c r="N24" s="37">
        <f t="shared" si="1"/>
        <v>21834552</v>
      </c>
      <c r="O24" s="37">
        <f t="shared" si="1"/>
        <v>3353781</v>
      </c>
      <c r="P24" s="37">
        <f t="shared" si="1"/>
        <v>4379699</v>
      </c>
      <c r="Q24" s="37">
        <f t="shared" si="1"/>
        <v>10139532</v>
      </c>
      <c r="R24" s="37">
        <f t="shared" si="1"/>
        <v>17873012</v>
      </c>
      <c r="S24" s="37">
        <f t="shared" si="1"/>
        <v>189508</v>
      </c>
      <c r="T24" s="37">
        <f t="shared" si="1"/>
        <v>5740971</v>
      </c>
      <c r="U24" s="37">
        <f t="shared" si="1"/>
        <v>19110693</v>
      </c>
      <c r="V24" s="37">
        <f t="shared" si="1"/>
        <v>25041172</v>
      </c>
      <c r="W24" s="37">
        <f t="shared" si="1"/>
        <v>744689784</v>
      </c>
      <c r="X24" s="37">
        <f t="shared" si="1"/>
        <v>708485689</v>
      </c>
      <c r="Y24" s="37">
        <f t="shared" si="1"/>
        <v>36204095</v>
      </c>
      <c r="Z24" s="38">
        <f>+IF(X24&lt;&gt;0,+(Y24/X24)*100,0)</f>
        <v>5.110067226777815</v>
      </c>
      <c r="AA24" s="39">
        <f>SUM(AA15:AA23)</f>
        <v>708485689</v>
      </c>
    </row>
    <row r="25" spans="1:27" ht="12.75">
      <c r="A25" s="27" t="s">
        <v>50</v>
      </c>
      <c r="B25" s="28"/>
      <c r="C25" s="29">
        <f aca="true" t="shared" si="2" ref="C25:Y25">+C12+C24</f>
        <v>1011462092</v>
      </c>
      <c r="D25" s="29">
        <f>+D12+D24</f>
        <v>0</v>
      </c>
      <c r="E25" s="30">
        <f t="shared" si="2"/>
        <v>1087762564</v>
      </c>
      <c r="F25" s="31">
        <f t="shared" si="2"/>
        <v>891081140</v>
      </c>
      <c r="G25" s="31">
        <f t="shared" si="2"/>
        <v>1160359730</v>
      </c>
      <c r="H25" s="31">
        <f t="shared" si="2"/>
        <v>19112604</v>
      </c>
      <c r="I25" s="31">
        <f t="shared" si="2"/>
        <v>-34182034</v>
      </c>
      <c r="J25" s="31">
        <f t="shared" si="2"/>
        <v>1145290300</v>
      </c>
      <c r="K25" s="31">
        <f t="shared" si="2"/>
        <v>-12692027</v>
      </c>
      <c r="L25" s="31">
        <f t="shared" si="2"/>
        <v>10319368</v>
      </c>
      <c r="M25" s="31">
        <f t="shared" si="2"/>
        <v>21783993</v>
      </c>
      <c r="N25" s="31">
        <f t="shared" si="2"/>
        <v>19411334</v>
      </c>
      <c r="O25" s="31">
        <f t="shared" si="2"/>
        <v>-11214956</v>
      </c>
      <c r="P25" s="31">
        <f t="shared" si="2"/>
        <v>-7723118</v>
      </c>
      <c r="Q25" s="31">
        <f t="shared" si="2"/>
        <v>14942189</v>
      </c>
      <c r="R25" s="31">
        <f t="shared" si="2"/>
        <v>-3995885</v>
      </c>
      <c r="S25" s="31">
        <f t="shared" si="2"/>
        <v>-5396761</v>
      </c>
      <c r="T25" s="31">
        <f t="shared" si="2"/>
        <v>-1875044</v>
      </c>
      <c r="U25" s="31">
        <f t="shared" si="2"/>
        <v>-4001081</v>
      </c>
      <c r="V25" s="31">
        <f t="shared" si="2"/>
        <v>-11272886</v>
      </c>
      <c r="W25" s="31">
        <f t="shared" si="2"/>
        <v>1149432863</v>
      </c>
      <c r="X25" s="31">
        <f t="shared" si="2"/>
        <v>891081140</v>
      </c>
      <c r="Y25" s="31">
        <f t="shared" si="2"/>
        <v>258351723</v>
      </c>
      <c r="Z25" s="32">
        <f>+IF(X25&lt;&gt;0,+(Y25/X25)*100,0)</f>
        <v>28.993063751747684</v>
      </c>
      <c r="AA25" s="33">
        <f>+AA12+AA24</f>
        <v>891081140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51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52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53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54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2.75">
      <c r="A31" s="23" t="s">
        <v>55</v>
      </c>
      <c r="B31" s="17"/>
      <c r="C31" s="18">
        <v>5555698</v>
      </c>
      <c r="D31" s="18"/>
      <c r="E31" s="19">
        <v>5408352</v>
      </c>
      <c r="F31" s="20">
        <v>4444984</v>
      </c>
      <c r="G31" s="20">
        <v>5565888</v>
      </c>
      <c r="H31" s="20">
        <v>25640</v>
      </c>
      <c r="I31" s="20">
        <v>-16729</v>
      </c>
      <c r="J31" s="20">
        <v>5574799</v>
      </c>
      <c r="K31" s="20">
        <v>37238</v>
      </c>
      <c r="L31" s="20">
        <v>5751</v>
      </c>
      <c r="M31" s="20">
        <v>-13451</v>
      </c>
      <c r="N31" s="20">
        <v>29538</v>
      </c>
      <c r="O31" s="20">
        <v>-33001</v>
      </c>
      <c r="P31" s="20">
        <v>-16</v>
      </c>
      <c r="Q31" s="20">
        <v>29424</v>
      </c>
      <c r="R31" s="20">
        <v>-3593</v>
      </c>
      <c r="S31" s="20"/>
      <c r="T31" s="20">
        <v>-2260</v>
      </c>
      <c r="U31" s="20">
        <v>14333</v>
      </c>
      <c r="V31" s="20">
        <v>12073</v>
      </c>
      <c r="W31" s="20">
        <v>5612817</v>
      </c>
      <c r="X31" s="20">
        <v>4444984</v>
      </c>
      <c r="Y31" s="20">
        <v>1167833</v>
      </c>
      <c r="Z31" s="21">
        <v>26.27</v>
      </c>
      <c r="AA31" s="22">
        <v>4444984</v>
      </c>
    </row>
    <row r="32" spans="1:27" ht="12.75">
      <c r="A32" s="23" t="s">
        <v>56</v>
      </c>
      <c r="B32" s="17"/>
      <c r="C32" s="18">
        <v>246372059</v>
      </c>
      <c r="D32" s="18"/>
      <c r="E32" s="19">
        <v>303757338</v>
      </c>
      <c r="F32" s="20">
        <v>45400423</v>
      </c>
      <c r="G32" s="20">
        <v>258635379</v>
      </c>
      <c r="H32" s="20">
        <v>6364340</v>
      </c>
      <c r="I32" s="20">
        <v>-3136919</v>
      </c>
      <c r="J32" s="20">
        <v>261862800</v>
      </c>
      <c r="K32" s="20">
        <v>961161</v>
      </c>
      <c r="L32" s="20">
        <v>21935391</v>
      </c>
      <c r="M32" s="20">
        <v>1844154</v>
      </c>
      <c r="N32" s="20">
        <v>24740706</v>
      </c>
      <c r="O32" s="20">
        <v>-10415681</v>
      </c>
      <c r="P32" s="20">
        <v>6411156</v>
      </c>
      <c r="Q32" s="20">
        <v>8106214</v>
      </c>
      <c r="R32" s="20">
        <v>4101689</v>
      </c>
      <c r="S32" s="20">
        <v>1566280</v>
      </c>
      <c r="T32" s="20">
        <v>5732090</v>
      </c>
      <c r="U32" s="20">
        <v>2010791</v>
      </c>
      <c r="V32" s="20">
        <v>9309161</v>
      </c>
      <c r="W32" s="20">
        <v>300014356</v>
      </c>
      <c r="X32" s="20">
        <v>45400423</v>
      </c>
      <c r="Y32" s="20">
        <v>254613933</v>
      </c>
      <c r="Z32" s="21">
        <v>560.82</v>
      </c>
      <c r="AA32" s="22">
        <v>45400423</v>
      </c>
    </row>
    <row r="33" spans="1:27" ht="12.75">
      <c r="A33" s="23" t="s">
        <v>57</v>
      </c>
      <c r="B33" s="17"/>
      <c r="C33" s="18">
        <v>16038969</v>
      </c>
      <c r="D33" s="18"/>
      <c r="E33" s="19">
        <v>2580500</v>
      </c>
      <c r="F33" s="20">
        <v>3064619</v>
      </c>
      <c r="G33" s="20">
        <v>3368690</v>
      </c>
      <c r="H33" s="20"/>
      <c r="I33" s="20"/>
      <c r="J33" s="20">
        <v>3368690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>
        <v>3368690</v>
      </c>
      <c r="X33" s="20">
        <v>3064619</v>
      </c>
      <c r="Y33" s="20">
        <v>304071</v>
      </c>
      <c r="Z33" s="21">
        <v>9.92</v>
      </c>
      <c r="AA33" s="22">
        <v>3064619</v>
      </c>
    </row>
    <row r="34" spans="1:27" ht="12.75">
      <c r="A34" s="27" t="s">
        <v>58</v>
      </c>
      <c r="B34" s="28"/>
      <c r="C34" s="29">
        <f aca="true" t="shared" si="3" ref="C34:Y34">SUM(C29:C33)</f>
        <v>267966726</v>
      </c>
      <c r="D34" s="29">
        <f>SUM(D29:D33)</f>
        <v>0</v>
      </c>
      <c r="E34" s="30">
        <f t="shared" si="3"/>
        <v>311746190</v>
      </c>
      <c r="F34" s="31">
        <f t="shared" si="3"/>
        <v>52910026</v>
      </c>
      <c r="G34" s="31">
        <f t="shared" si="3"/>
        <v>267569957</v>
      </c>
      <c r="H34" s="31">
        <f t="shared" si="3"/>
        <v>6389980</v>
      </c>
      <c r="I34" s="31">
        <f t="shared" si="3"/>
        <v>-3153648</v>
      </c>
      <c r="J34" s="31">
        <f t="shared" si="3"/>
        <v>270806289</v>
      </c>
      <c r="K34" s="31">
        <f t="shared" si="3"/>
        <v>998399</v>
      </c>
      <c r="L34" s="31">
        <f t="shared" si="3"/>
        <v>21941142</v>
      </c>
      <c r="M34" s="31">
        <f t="shared" si="3"/>
        <v>1830703</v>
      </c>
      <c r="N34" s="31">
        <f t="shared" si="3"/>
        <v>24770244</v>
      </c>
      <c r="O34" s="31">
        <f t="shared" si="3"/>
        <v>-10448682</v>
      </c>
      <c r="P34" s="31">
        <f t="shared" si="3"/>
        <v>6411140</v>
      </c>
      <c r="Q34" s="31">
        <f t="shared" si="3"/>
        <v>8135638</v>
      </c>
      <c r="R34" s="31">
        <f t="shared" si="3"/>
        <v>4098096</v>
      </c>
      <c r="S34" s="31">
        <f t="shared" si="3"/>
        <v>1566280</v>
      </c>
      <c r="T34" s="31">
        <f t="shared" si="3"/>
        <v>5729830</v>
      </c>
      <c r="U34" s="31">
        <f t="shared" si="3"/>
        <v>2025124</v>
      </c>
      <c r="V34" s="31">
        <f t="shared" si="3"/>
        <v>9321234</v>
      </c>
      <c r="W34" s="31">
        <f t="shared" si="3"/>
        <v>308995863</v>
      </c>
      <c r="X34" s="31">
        <f t="shared" si="3"/>
        <v>52910026</v>
      </c>
      <c r="Y34" s="31">
        <f t="shared" si="3"/>
        <v>256085837</v>
      </c>
      <c r="Z34" s="32">
        <f>+IF(X34&lt;&gt;0,+(Y34/X34)*100,0)</f>
        <v>484.0024780936604</v>
      </c>
      <c r="AA34" s="33">
        <f>SUM(AA29:AA33)</f>
        <v>52910026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59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60</v>
      </c>
      <c r="B37" s="17"/>
      <c r="C37" s="18"/>
      <c r="D37" s="18"/>
      <c r="E37" s="19"/>
      <c r="F37" s="20"/>
      <c r="G37" s="20"/>
      <c r="H37" s="20"/>
      <c r="I37" s="20">
        <v>-23146</v>
      </c>
      <c r="J37" s="20">
        <v>-23146</v>
      </c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>
        <v>-23146</v>
      </c>
      <c r="X37" s="20"/>
      <c r="Y37" s="20">
        <v>-23146</v>
      </c>
      <c r="Z37" s="21"/>
      <c r="AA37" s="22"/>
    </row>
    <row r="38" spans="1:27" ht="12.75">
      <c r="A38" s="23" t="s">
        <v>57</v>
      </c>
      <c r="B38" s="17"/>
      <c r="C38" s="18">
        <v>15016006</v>
      </c>
      <c r="D38" s="18"/>
      <c r="E38" s="19">
        <v>13203854</v>
      </c>
      <c r="F38" s="20">
        <v>20157059</v>
      </c>
      <c r="G38" s="20">
        <v>15016006</v>
      </c>
      <c r="H38" s="20"/>
      <c r="I38" s="20"/>
      <c r="J38" s="20">
        <v>15016006</v>
      </c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>
        <v>15016006</v>
      </c>
      <c r="X38" s="20">
        <v>20157059</v>
      </c>
      <c r="Y38" s="20">
        <v>-5141053</v>
      </c>
      <c r="Z38" s="21">
        <v>-25.5</v>
      </c>
      <c r="AA38" s="22">
        <v>20157059</v>
      </c>
    </row>
    <row r="39" spans="1:27" ht="12.75">
      <c r="A39" s="27" t="s">
        <v>61</v>
      </c>
      <c r="B39" s="35"/>
      <c r="C39" s="29">
        <f aca="true" t="shared" si="4" ref="C39:Y39">SUM(C37:C38)</f>
        <v>15016006</v>
      </c>
      <c r="D39" s="29">
        <f>SUM(D37:D38)</f>
        <v>0</v>
      </c>
      <c r="E39" s="36">
        <f t="shared" si="4"/>
        <v>13203854</v>
      </c>
      <c r="F39" s="37">
        <f t="shared" si="4"/>
        <v>20157059</v>
      </c>
      <c r="G39" s="37">
        <f t="shared" si="4"/>
        <v>15016006</v>
      </c>
      <c r="H39" s="37">
        <f t="shared" si="4"/>
        <v>0</v>
      </c>
      <c r="I39" s="37">
        <f t="shared" si="4"/>
        <v>-23146</v>
      </c>
      <c r="J39" s="37">
        <f t="shared" si="4"/>
        <v>14992860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14992860</v>
      </c>
      <c r="X39" s="37">
        <f t="shared" si="4"/>
        <v>20157059</v>
      </c>
      <c r="Y39" s="37">
        <f t="shared" si="4"/>
        <v>-5164199</v>
      </c>
      <c r="Z39" s="38">
        <f>+IF(X39&lt;&gt;0,+(Y39/X39)*100,0)</f>
        <v>-25.61980396048848</v>
      </c>
      <c r="AA39" s="39">
        <f>SUM(AA37:AA38)</f>
        <v>20157059</v>
      </c>
    </row>
    <row r="40" spans="1:27" ht="12.75">
      <c r="A40" s="27" t="s">
        <v>62</v>
      </c>
      <c r="B40" s="28"/>
      <c r="C40" s="29">
        <f aca="true" t="shared" si="5" ref="C40:Y40">+C34+C39</f>
        <v>282982732</v>
      </c>
      <c r="D40" s="29">
        <f>+D34+D39</f>
        <v>0</v>
      </c>
      <c r="E40" s="30">
        <f t="shared" si="5"/>
        <v>324950044</v>
      </c>
      <c r="F40" s="31">
        <f t="shared" si="5"/>
        <v>73067085</v>
      </c>
      <c r="G40" s="31">
        <f t="shared" si="5"/>
        <v>282585963</v>
      </c>
      <c r="H40" s="31">
        <f t="shared" si="5"/>
        <v>6389980</v>
      </c>
      <c r="I40" s="31">
        <f t="shared" si="5"/>
        <v>-3176794</v>
      </c>
      <c r="J40" s="31">
        <f t="shared" si="5"/>
        <v>285799149</v>
      </c>
      <c r="K40" s="31">
        <f t="shared" si="5"/>
        <v>998399</v>
      </c>
      <c r="L40" s="31">
        <f t="shared" si="5"/>
        <v>21941142</v>
      </c>
      <c r="M40" s="31">
        <f t="shared" si="5"/>
        <v>1830703</v>
      </c>
      <c r="N40" s="31">
        <f t="shared" si="5"/>
        <v>24770244</v>
      </c>
      <c r="O40" s="31">
        <f t="shared" si="5"/>
        <v>-10448682</v>
      </c>
      <c r="P40" s="31">
        <f t="shared" si="5"/>
        <v>6411140</v>
      </c>
      <c r="Q40" s="31">
        <f t="shared" si="5"/>
        <v>8135638</v>
      </c>
      <c r="R40" s="31">
        <f t="shared" si="5"/>
        <v>4098096</v>
      </c>
      <c r="S40" s="31">
        <f t="shared" si="5"/>
        <v>1566280</v>
      </c>
      <c r="T40" s="31">
        <f t="shared" si="5"/>
        <v>5729830</v>
      </c>
      <c r="U40" s="31">
        <f t="shared" si="5"/>
        <v>2025124</v>
      </c>
      <c r="V40" s="31">
        <f t="shared" si="5"/>
        <v>9321234</v>
      </c>
      <c r="W40" s="31">
        <f t="shared" si="5"/>
        <v>323988723</v>
      </c>
      <c r="X40" s="31">
        <f t="shared" si="5"/>
        <v>73067085</v>
      </c>
      <c r="Y40" s="31">
        <f t="shared" si="5"/>
        <v>250921638</v>
      </c>
      <c r="Z40" s="32">
        <f>+IF(X40&lt;&gt;0,+(Y40/X40)*100,0)</f>
        <v>343.41268438449407</v>
      </c>
      <c r="AA40" s="33">
        <f>+AA34+AA39</f>
        <v>73067085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728479360</v>
      </c>
      <c r="D42" s="43">
        <f>+D25-D40</f>
        <v>0</v>
      </c>
      <c r="E42" s="44">
        <f t="shared" si="6"/>
        <v>762812520</v>
      </c>
      <c r="F42" s="45">
        <f t="shared" si="6"/>
        <v>818014055</v>
      </c>
      <c r="G42" s="45">
        <f t="shared" si="6"/>
        <v>877773767</v>
      </c>
      <c r="H42" s="45">
        <f t="shared" si="6"/>
        <v>12722624</v>
      </c>
      <c r="I42" s="45">
        <f t="shared" si="6"/>
        <v>-31005240</v>
      </c>
      <c r="J42" s="45">
        <f t="shared" si="6"/>
        <v>859491151</v>
      </c>
      <c r="K42" s="45">
        <f t="shared" si="6"/>
        <v>-13690426</v>
      </c>
      <c r="L42" s="45">
        <f t="shared" si="6"/>
        <v>-11621774</v>
      </c>
      <c r="M42" s="45">
        <f t="shared" si="6"/>
        <v>19953290</v>
      </c>
      <c r="N42" s="45">
        <f t="shared" si="6"/>
        <v>-5358910</v>
      </c>
      <c r="O42" s="45">
        <f t="shared" si="6"/>
        <v>-766274</v>
      </c>
      <c r="P42" s="45">
        <f t="shared" si="6"/>
        <v>-14134258</v>
      </c>
      <c r="Q42" s="45">
        <f t="shared" si="6"/>
        <v>6806551</v>
      </c>
      <c r="R42" s="45">
        <f t="shared" si="6"/>
        <v>-8093981</v>
      </c>
      <c r="S42" s="45">
        <f t="shared" si="6"/>
        <v>-6963041</v>
      </c>
      <c r="T42" s="45">
        <f t="shared" si="6"/>
        <v>-7604874</v>
      </c>
      <c r="U42" s="45">
        <f t="shared" si="6"/>
        <v>-6026205</v>
      </c>
      <c r="V42" s="45">
        <f t="shared" si="6"/>
        <v>-20594120</v>
      </c>
      <c r="W42" s="45">
        <f t="shared" si="6"/>
        <v>825444140</v>
      </c>
      <c r="X42" s="45">
        <f t="shared" si="6"/>
        <v>818014055</v>
      </c>
      <c r="Y42" s="45">
        <f t="shared" si="6"/>
        <v>7430085</v>
      </c>
      <c r="Z42" s="46">
        <f>+IF(X42&lt;&gt;0,+(Y42/X42)*100,0)</f>
        <v>0.9083077429519227</v>
      </c>
      <c r="AA42" s="47">
        <f>+AA25-AA40</f>
        <v>818014055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680398538</v>
      </c>
      <c r="D45" s="18"/>
      <c r="E45" s="19">
        <v>754732172</v>
      </c>
      <c r="F45" s="20">
        <v>818014067</v>
      </c>
      <c r="G45" s="20">
        <v>795189845</v>
      </c>
      <c r="H45" s="20"/>
      <c r="I45" s="20"/>
      <c r="J45" s="20">
        <v>795189845</v>
      </c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>
        <v>795189845</v>
      </c>
      <c r="X45" s="20">
        <v>818014067</v>
      </c>
      <c r="Y45" s="20">
        <v>-22824222</v>
      </c>
      <c r="Z45" s="48">
        <v>-2.79</v>
      </c>
      <c r="AA45" s="22">
        <v>818014067</v>
      </c>
    </row>
    <row r="46" spans="1:27" ht="12.7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2.75">
      <c r="A47" s="23"/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68</v>
      </c>
      <c r="B48" s="50" t="s">
        <v>64</v>
      </c>
      <c r="C48" s="51">
        <f aca="true" t="shared" si="7" ref="C48:Y48">SUM(C45:C47)</f>
        <v>680398538</v>
      </c>
      <c r="D48" s="51">
        <f>SUM(D45:D47)</f>
        <v>0</v>
      </c>
      <c r="E48" s="52">
        <f t="shared" si="7"/>
        <v>754732172</v>
      </c>
      <c r="F48" s="53">
        <f t="shared" si="7"/>
        <v>818014067</v>
      </c>
      <c r="G48" s="53">
        <f t="shared" si="7"/>
        <v>795189845</v>
      </c>
      <c r="H48" s="53">
        <f t="shared" si="7"/>
        <v>0</v>
      </c>
      <c r="I48" s="53">
        <f t="shared" si="7"/>
        <v>0</v>
      </c>
      <c r="J48" s="53">
        <f t="shared" si="7"/>
        <v>795189845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795189845</v>
      </c>
      <c r="X48" s="53">
        <f t="shared" si="7"/>
        <v>818014067</v>
      </c>
      <c r="Y48" s="53">
        <f t="shared" si="7"/>
        <v>-22824222</v>
      </c>
      <c r="Z48" s="54">
        <f>+IF(X48&lt;&gt;0,+(Y48/X48)*100,0)</f>
        <v>-2.7901992057063243</v>
      </c>
      <c r="AA48" s="55">
        <f>SUM(AA45:AA47)</f>
        <v>818014067</v>
      </c>
    </row>
    <row r="49" spans="1:27" ht="12.75">
      <c r="A49" s="56" t="s">
        <v>123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124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125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7" t="s">
        <v>118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126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26313</v>
      </c>
      <c r="D6" s="18"/>
      <c r="E6" s="19"/>
      <c r="F6" s="20">
        <v>256003922</v>
      </c>
      <c r="G6" s="20">
        <v>86094</v>
      </c>
      <c r="H6" s="20">
        <v>31869</v>
      </c>
      <c r="I6" s="20">
        <v>26893</v>
      </c>
      <c r="J6" s="20">
        <v>144856</v>
      </c>
      <c r="K6" s="20">
        <v>30192</v>
      </c>
      <c r="L6" s="20">
        <v>7686</v>
      </c>
      <c r="M6" s="20">
        <v>4545</v>
      </c>
      <c r="N6" s="20">
        <v>42423</v>
      </c>
      <c r="O6" s="20">
        <v>-2526</v>
      </c>
      <c r="P6" s="20">
        <v>810</v>
      </c>
      <c r="Q6" s="20">
        <v>298330</v>
      </c>
      <c r="R6" s="20">
        <v>296614</v>
      </c>
      <c r="S6" s="20"/>
      <c r="T6" s="20">
        <v>850</v>
      </c>
      <c r="U6" s="20">
        <v>-10937</v>
      </c>
      <c r="V6" s="20">
        <v>-10087</v>
      </c>
      <c r="W6" s="20">
        <v>473806</v>
      </c>
      <c r="X6" s="20">
        <v>256003922</v>
      </c>
      <c r="Y6" s="20">
        <v>-255530116</v>
      </c>
      <c r="Z6" s="21">
        <v>-99.81</v>
      </c>
      <c r="AA6" s="22">
        <v>256003922</v>
      </c>
    </row>
    <row r="7" spans="1:27" ht="12.75">
      <c r="A7" s="23" t="s">
        <v>34</v>
      </c>
      <c r="B7" s="17"/>
      <c r="C7" s="18">
        <v>20637246</v>
      </c>
      <c r="D7" s="18"/>
      <c r="E7" s="19">
        <v>105302255</v>
      </c>
      <c r="F7" s="20">
        <v>484577819</v>
      </c>
      <c r="G7" s="20">
        <v>49583619</v>
      </c>
      <c r="H7" s="20">
        <v>185655464</v>
      </c>
      <c r="I7" s="20">
        <v>166386878</v>
      </c>
      <c r="J7" s="20">
        <v>401625961</v>
      </c>
      <c r="K7" s="20">
        <v>53554634</v>
      </c>
      <c r="L7" s="20">
        <v>-76783450</v>
      </c>
      <c r="M7" s="20">
        <v>42782552</v>
      </c>
      <c r="N7" s="20">
        <v>19553736</v>
      </c>
      <c r="O7" s="20">
        <v>-6960464</v>
      </c>
      <c r="P7" s="20">
        <v>-584545</v>
      </c>
      <c r="Q7" s="20">
        <v>-8011075</v>
      </c>
      <c r="R7" s="20">
        <v>-15556084</v>
      </c>
      <c r="S7" s="20">
        <v>3121243</v>
      </c>
      <c r="T7" s="20">
        <v>-12005586</v>
      </c>
      <c r="U7" s="20">
        <v>-28585472</v>
      </c>
      <c r="V7" s="20">
        <v>-37469815</v>
      </c>
      <c r="W7" s="20">
        <v>368153798</v>
      </c>
      <c r="X7" s="20">
        <v>484577819</v>
      </c>
      <c r="Y7" s="20">
        <v>-116424021</v>
      </c>
      <c r="Z7" s="21">
        <v>-24.03</v>
      </c>
      <c r="AA7" s="22">
        <v>484577819</v>
      </c>
    </row>
    <row r="8" spans="1:27" ht="12.75">
      <c r="A8" s="23" t="s">
        <v>35</v>
      </c>
      <c r="B8" s="17"/>
      <c r="C8" s="18">
        <v>9072385</v>
      </c>
      <c r="D8" s="18"/>
      <c r="E8" s="19"/>
      <c r="F8" s="20">
        <v>19634332</v>
      </c>
      <c r="G8" s="20">
        <v>1912007</v>
      </c>
      <c r="H8" s="20">
        <v>20898110</v>
      </c>
      <c r="I8" s="20">
        <v>21533773</v>
      </c>
      <c r="J8" s="20">
        <v>44343890</v>
      </c>
      <c r="K8" s="20">
        <v>1464052</v>
      </c>
      <c r="L8" s="20">
        <v>1580560</v>
      </c>
      <c r="M8" s="20">
        <v>1657067</v>
      </c>
      <c r="N8" s="20">
        <v>4701679</v>
      </c>
      <c r="O8" s="20">
        <v>-452398</v>
      </c>
      <c r="P8" s="20">
        <v>771247</v>
      </c>
      <c r="Q8" s="20">
        <v>-143901</v>
      </c>
      <c r="R8" s="20">
        <v>174948</v>
      </c>
      <c r="S8" s="20">
        <v>1845391</v>
      </c>
      <c r="T8" s="20">
        <v>1667847</v>
      </c>
      <c r="U8" s="20">
        <v>1092833</v>
      </c>
      <c r="V8" s="20">
        <v>4606071</v>
      </c>
      <c r="W8" s="20">
        <v>53826588</v>
      </c>
      <c r="X8" s="20">
        <v>19634332</v>
      </c>
      <c r="Y8" s="20">
        <v>34192256</v>
      </c>
      <c r="Z8" s="21">
        <v>174.15</v>
      </c>
      <c r="AA8" s="22">
        <v>19634332</v>
      </c>
    </row>
    <row r="9" spans="1:27" ht="12.75">
      <c r="A9" s="23" t="s">
        <v>36</v>
      </c>
      <c r="B9" s="17"/>
      <c r="C9" s="18">
        <v>-2970561</v>
      </c>
      <c r="D9" s="18"/>
      <c r="E9" s="19"/>
      <c r="F9" s="20">
        <v>5640566</v>
      </c>
      <c r="G9" s="20">
        <v>2320923</v>
      </c>
      <c r="H9" s="20">
        <v>8651559</v>
      </c>
      <c r="I9" s="20">
        <v>8890318</v>
      </c>
      <c r="J9" s="20">
        <v>19862800</v>
      </c>
      <c r="K9" s="20">
        <v>-181377</v>
      </c>
      <c r="L9" s="20">
        <v>-137680</v>
      </c>
      <c r="M9" s="20">
        <v>21876</v>
      </c>
      <c r="N9" s="20">
        <v>-297181</v>
      </c>
      <c r="O9" s="20">
        <v>510492</v>
      </c>
      <c r="P9" s="20">
        <v>194173</v>
      </c>
      <c r="Q9" s="20">
        <v>451726</v>
      </c>
      <c r="R9" s="20">
        <v>1156391</v>
      </c>
      <c r="S9" s="20">
        <v>-607795</v>
      </c>
      <c r="T9" s="20">
        <v>-495383</v>
      </c>
      <c r="U9" s="20">
        <v>-925253</v>
      </c>
      <c r="V9" s="20">
        <v>-2028431</v>
      </c>
      <c r="W9" s="20">
        <v>18693579</v>
      </c>
      <c r="X9" s="20">
        <v>5640566</v>
      </c>
      <c r="Y9" s="20">
        <v>13053013</v>
      </c>
      <c r="Z9" s="21">
        <v>231.41</v>
      </c>
      <c r="AA9" s="22">
        <v>5640566</v>
      </c>
    </row>
    <row r="10" spans="1:27" ht="12.75">
      <c r="A10" s="23" t="s">
        <v>37</v>
      </c>
      <c r="B10" s="17"/>
      <c r="C10" s="18">
        <v>-4384</v>
      </c>
      <c r="D10" s="18"/>
      <c r="E10" s="19"/>
      <c r="F10" s="20"/>
      <c r="G10" s="24"/>
      <c r="H10" s="24">
        <v>117914</v>
      </c>
      <c r="I10" s="24">
        <v>117914</v>
      </c>
      <c r="J10" s="20">
        <v>235828</v>
      </c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>
        <v>235828</v>
      </c>
      <c r="X10" s="20"/>
      <c r="Y10" s="24">
        <v>235828</v>
      </c>
      <c r="Z10" s="25"/>
      <c r="AA10" s="26"/>
    </row>
    <row r="11" spans="1:27" ht="12.75">
      <c r="A11" s="23" t="s">
        <v>38</v>
      </c>
      <c r="B11" s="17"/>
      <c r="C11" s="18">
        <v>-788348</v>
      </c>
      <c r="D11" s="18"/>
      <c r="E11" s="19"/>
      <c r="F11" s="20"/>
      <c r="G11" s="20">
        <v>-20873</v>
      </c>
      <c r="H11" s="20">
        <v>1459162</v>
      </c>
      <c r="I11" s="20">
        <v>1396268</v>
      </c>
      <c r="J11" s="20">
        <v>2834557</v>
      </c>
      <c r="K11" s="20">
        <v>-27895</v>
      </c>
      <c r="L11" s="20"/>
      <c r="M11" s="20"/>
      <c r="N11" s="20">
        <v>-27895</v>
      </c>
      <c r="O11" s="20">
        <v>-100351</v>
      </c>
      <c r="P11" s="20"/>
      <c r="Q11" s="20"/>
      <c r="R11" s="20">
        <v>-100351</v>
      </c>
      <c r="S11" s="20">
        <v>-54386</v>
      </c>
      <c r="T11" s="20"/>
      <c r="U11" s="20"/>
      <c r="V11" s="20">
        <v>-54386</v>
      </c>
      <c r="W11" s="20">
        <v>2651925</v>
      </c>
      <c r="X11" s="20"/>
      <c r="Y11" s="20">
        <v>2651925</v>
      </c>
      <c r="Z11" s="21"/>
      <c r="AA11" s="22"/>
    </row>
    <row r="12" spans="1:27" ht="12.75">
      <c r="A12" s="27" t="s">
        <v>39</v>
      </c>
      <c r="B12" s="28"/>
      <c r="C12" s="29">
        <f aca="true" t="shared" si="0" ref="C12:Y12">SUM(C6:C11)</f>
        <v>25972651</v>
      </c>
      <c r="D12" s="29">
        <f>SUM(D6:D11)</f>
        <v>0</v>
      </c>
      <c r="E12" s="30">
        <f t="shared" si="0"/>
        <v>105302255</v>
      </c>
      <c r="F12" s="31">
        <f t="shared" si="0"/>
        <v>765856639</v>
      </c>
      <c r="G12" s="31">
        <f t="shared" si="0"/>
        <v>53881770</v>
      </c>
      <c r="H12" s="31">
        <f t="shared" si="0"/>
        <v>216814078</v>
      </c>
      <c r="I12" s="31">
        <f t="shared" si="0"/>
        <v>198352044</v>
      </c>
      <c r="J12" s="31">
        <f t="shared" si="0"/>
        <v>469047892</v>
      </c>
      <c r="K12" s="31">
        <f t="shared" si="0"/>
        <v>54839606</v>
      </c>
      <c r="L12" s="31">
        <f t="shared" si="0"/>
        <v>-75332884</v>
      </c>
      <c r="M12" s="31">
        <f t="shared" si="0"/>
        <v>44466040</v>
      </c>
      <c r="N12" s="31">
        <f t="shared" si="0"/>
        <v>23972762</v>
      </c>
      <c r="O12" s="31">
        <f t="shared" si="0"/>
        <v>-7005247</v>
      </c>
      <c r="P12" s="31">
        <f t="shared" si="0"/>
        <v>381685</v>
      </c>
      <c r="Q12" s="31">
        <f t="shared" si="0"/>
        <v>-7404920</v>
      </c>
      <c r="R12" s="31">
        <f t="shared" si="0"/>
        <v>-14028482</v>
      </c>
      <c r="S12" s="31">
        <f t="shared" si="0"/>
        <v>4304453</v>
      </c>
      <c r="T12" s="31">
        <f t="shared" si="0"/>
        <v>-10832272</v>
      </c>
      <c r="U12" s="31">
        <f t="shared" si="0"/>
        <v>-28428829</v>
      </c>
      <c r="V12" s="31">
        <f t="shared" si="0"/>
        <v>-34956648</v>
      </c>
      <c r="W12" s="31">
        <f t="shared" si="0"/>
        <v>444035524</v>
      </c>
      <c r="X12" s="31">
        <f t="shared" si="0"/>
        <v>765856639</v>
      </c>
      <c r="Y12" s="31">
        <f t="shared" si="0"/>
        <v>-321821115</v>
      </c>
      <c r="Z12" s="32">
        <f>+IF(X12&lt;&gt;0,+(Y12/X12)*100,0)</f>
        <v>-42.021064858850174</v>
      </c>
      <c r="AA12" s="33">
        <f>SUM(AA6:AA11)</f>
        <v>765856639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2.7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2.75">
      <c r="A17" s="23" t="s">
        <v>43</v>
      </c>
      <c r="B17" s="17"/>
      <c r="C17" s="18">
        <v>-290465</v>
      </c>
      <c r="D17" s="18"/>
      <c r="E17" s="19"/>
      <c r="F17" s="20">
        <v>20670810</v>
      </c>
      <c r="G17" s="20"/>
      <c r="H17" s="20">
        <v>19605995</v>
      </c>
      <c r="I17" s="20">
        <v>19605995</v>
      </c>
      <c r="J17" s="20">
        <v>39211990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>
        <v>39211990</v>
      </c>
      <c r="X17" s="20">
        <v>20670810</v>
      </c>
      <c r="Y17" s="20">
        <v>18541180</v>
      </c>
      <c r="Z17" s="21">
        <v>89.7</v>
      </c>
      <c r="AA17" s="22">
        <v>20670810</v>
      </c>
    </row>
    <row r="18" spans="1:27" ht="12.7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>
        <v>18291868</v>
      </c>
      <c r="D19" s="18"/>
      <c r="E19" s="19">
        <v>75245830</v>
      </c>
      <c r="F19" s="20">
        <v>344177141</v>
      </c>
      <c r="G19" s="20">
        <v>2939087</v>
      </c>
      <c r="H19" s="20">
        <v>277806764</v>
      </c>
      <c r="I19" s="20">
        <v>281347700</v>
      </c>
      <c r="J19" s="20">
        <v>562093551</v>
      </c>
      <c r="K19" s="20">
        <v>3172032</v>
      </c>
      <c r="L19" s="20">
        <v>5554380</v>
      </c>
      <c r="M19" s="20">
        <v>7980548</v>
      </c>
      <c r="N19" s="20">
        <v>16706960</v>
      </c>
      <c r="O19" s="20">
        <v>568685</v>
      </c>
      <c r="P19" s="20">
        <v>1472751</v>
      </c>
      <c r="Q19" s="20">
        <v>1847120</v>
      </c>
      <c r="R19" s="20">
        <v>3888556</v>
      </c>
      <c r="S19" s="20">
        <v>145073</v>
      </c>
      <c r="T19" s="20">
        <v>3587137</v>
      </c>
      <c r="U19" s="20">
        <v>13730693</v>
      </c>
      <c r="V19" s="20">
        <v>17462903</v>
      </c>
      <c r="W19" s="20">
        <v>600151970</v>
      </c>
      <c r="X19" s="20">
        <v>344177141</v>
      </c>
      <c r="Y19" s="20">
        <v>255974829</v>
      </c>
      <c r="Z19" s="21">
        <v>74.37</v>
      </c>
      <c r="AA19" s="22">
        <v>344177141</v>
      </c>
    </row>
    <row r="20" spans="1:27" ht="12.75">
      <c r="A20" s="23"/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46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2.75">
      <c r="A22" s="23" t="s">
        <v>47</v>
      </c>
      <c r="B22" s="17"/>
      <c r="C22" s="18">
        <v>1191254</v>
      </c>
      <c r="D22" s="18"/>
      <c r="E22" s="19">
        <v>3050000</v>
      </c>
      <c r="F22" s="20">
        <v>1650000</v>
      </c>
      <c r="G22" s="20"/>
      <c r="H22" s="20">
        <v>2284648</v>
      </c>
      <c r="I22" s="20">
        <v>2284648</v>
      </c>
      <c r="J22" s="20">
        <v>4569296</v>
      </c>
      <c r="K22" s="20"/>
      <c r="L22" s="20"/>
      <c r="M22" s="20"/>
      <c r="N22" s="20"/>
      <c r="O22" s="20"/>
      <c r="P22" s="20"/>
      <c r="Q22" s="20">
        <v>838061</v>
      </c>
      <c r="R22" s="20">
        <v>838061</v>
      </c>
      <c r="S22" s="20"/>
      <c r="T22" s="20">
        <v>-772835</v>
      </c>
      <c r="U22" s="20">
        <v>155955</v>
      </c>
      <c r="V22" s="20">
        <v>-616880</v>
      </c>
      <c r="W22" s="20">
        <v>4790477</v>
      </c>
      <c r="X22" s="20">
        <v>1650000</v>
      </c>
      <c r="Y22" s="20">
        <v>3140477</v>
      </c>
      <c r="Z22" s="21">
        <v>190.33</v>
      </c>
      <c r="AA22" s="22">
        <v>1650000</v>
      </c>
    </row>
    <row r="23" spans="1:27" ht="12.75">
      <c r="A23" s="23" t="s">
        <v>48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2.75">
      <c r="A24" s="27" t="s">
        <v>49</v>
      </c>
      <c r="B24" s="35"/>
      <c r="C24" s="29">
        <f aca="true" t="shared" si="1" ref="C24:Y24">SUM(C15:C23)</f>
        <v>19192657</v>
      </c>
      <c r="D24" s="29">
        <f>SUM(D15:D23)</f>
        <v>0</v>
      </c>
      <c r="E24" s="36">
        <f t="shared" si="1"/>
        <v>78295830</v>
      </c>
      <c r="F24" s="37">
        <f t="shared" si="1"/>
        <v>366497951</v>
      </c>
      <c r="G24" s="37">
        <f t="shared" si="1"/>
        <v>2939087</v>
      </c>
      <c r="H24" s="37">
        <f t="shared" si="1"/>
        <v>299697407</v>
      </c>
      <c r="I24" s="37">
        <f t="shared" si="1"/>
        <v>303238343</v>
      </c>
      <c r="J24" s="37">
        <f t="shared" si="1"/>
        <v>605874837</v>
      </c>
      <c r="K24" s="37">
        <f t="shared" si="1"/>
        <v>3172032</v>
      </c>
      <c r="L24" s="37">
        <f t="shared" si="1"/>
        <v>5554380</v>
      </c>
      <c r="M24" s="37">
        <f t="shared" si="1"/>
        <v>7980548</v>
      </c>
      <c r="N24" s="37">
        <f t="shared" si="1"/>
        <v>16706960</v>
      </c>
      <c r="O24" s="37">
        <f t="shared" si="1"/>
        <v>568685</v>
      </c>
      <c r="P24" s="37">
        <f t="shared" si="1"/>
        <v>1472751</v>
      </c>
      <c r="Q24" s="37">
        <f t="shared" si="1"/>
        <v>2685181</v>
      </c>
      <c r="R24" s="37">
        <f t="shared" si="1"/>
        <v>4726617</v>
      </c>
      <c r="S24" s="37">
        <f t="shared" si="1"/>
        <v>145073</v>
      </c>
      <c r="T24" s="37">
        <f t="shared" si="1"/>
        <v>2814302</v>
      </c>
      <c r="U24" s="37">
        <f t="shared" si="1"/>
        <v>13886648</v>
      </c>
      <c r="V24" s="37">
        <f t="shared" si="1"/>
        <v>16846023</v>
      </c>
      <c r="W24" s="37">
        <f t="shared" si="1"/>
        <v>644154437</v>
      </c>
      <c r="X24" s="37">
        <f t="shared" si="1"/>
        <v>366497951</v>
      </c>
      <c r="Y24" s="37">
        <f t="shared" si="1"/>
        <v>277656486</v>
      </c>
      <c r="Z24" s="38">
        <f>+IF(X24&lt;&gt;0,+(Y24/X24)*100,0)</f>
        <v>75.75935560960339</v>
      </c>
      <c r="AA24" s="39">
        <f>SUM(AA15:AA23)</f>
        <v>366497951</v>
      </c>
    </row>
    <row r="25" spans="1:27" ht="12.75">
      <c r="A25" s="27" t="s">
        <v>50</v>
      </c>
      <c r="B25" s="28"/>
      <c r="C25" s="29">
        <f aca="true" t="shared" si="2" ref="C25:Y25">+C12+C24</f>
        <v>45165308</v>
      </c>
      <c r="D25" s="29">
        <f>+D12+D24</f>
        <v>0</v>
      </c>
      <c r="E25" s="30">
        <f t="shared" si="2"/>
        <v>183598085</v>
      </c>
      <c r="F25" s="31">
        <f t="shared" si="2"/>
        <v>1132354590</v>
      </c>
      <c r="G25" s="31">
        <f t="shared" si="2"/>
        <v>56820857</v>
      </c>
      <c r="H25" s="31">
        <f t="shared" si="2"/>
        <v>516511485</v>
      </c>
      <c r="I25" s="31">
        <f t="shared" si="2"/>
        <v>501590387</v>
      </c>
      <c r="J25" s="31">
        <f t="shared" si="2"/>
        <v>1074922729</v>
      </c>
      <c r="K25" s="31">
        <f t="shared" si="2"/>
        <v>58011638</v>
      </c>
      <c r="L25" s="31">
        <f t="shared" si="2"/>
        <v>-69778504</v>
      </c>
      <c r="M25" s="31">
        <f t="shared" si="2"/>
        <v>52446588</v>
      </c>
      <c r="N25" s="31">
        <f t="shared" si="2"/>
        <v>40679722</v>
      </c>
      <c r="O25" s="31">
        <f t="shared" si="2"/>
        <v>-6436562</v>
      </c>
      <c r="P25" s="31">
        <f t="shared" si="2"/>
        <v>1854436</v>
      </c>
      <c r="Q25" s="31">
        <f t="shared" si="2"/>
        <v>-4719739</v>
      </c>
      <c r="R25" s="31">
        <f t="shared" si="2"/>
        <v>-9301865</v>
      </c>
      <c r="S25" s="31">
        <f t="shared" si="2"/>
        <v>4449526</v>
      </c>
      <c r="T25" s="31">
        <f t="shared" si="2"/>
        <v>-8017970</v>
      </c>
      <c r="U25" s="31">
        <f t="shared" si="2"/>
        <v>-14542181</v>
      </c>
      <c r="V25" s="31">
        <f t="shared" si="2"/>
        <v>-18110625</v>
      </c>
      <c r="W25" s="31">
        <f t="shared" si="2"/>
        <v>1088189961</v>
      </c>
      <c r="X25" s="31">
        <f t="shared" si="2"/>
        <v>1132354590</v>
      </c>
      <c r="Y25" s="31">
        <f t="shared" si="2"/>
        <v>-44164629</v>
      </c>
      <c r="Z25" s="32">
        <f>+IF(X25&lt;&gt;0,+(Y25/X25)*100,0)</f>
        <v>-3.900247271484103</v>
      </c>
      <c r="AA25" s="33">
        <f>+AA12+AA24</f>
        <v>1132354590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51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52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53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54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2.75">
      <c r="A31" s="23" t="s">
        <v>55</v>
      </c>
      <c r="B31" s="17"/>
      <c r="C31" s="18">
        <v>-242068</v>
      </c>
      <c r="D31" s="18"/>
      <c r="E31" s="19"/>
      <c r="F31" s="20"/>
      <c r="G31" s="20">
        <v>5913</v>
      </c>
      <c r="H31" s="20">
        <v>-212129</v>
      </c>
      <c r="I31" s="20">
        <v>-217201</v>
      </c>
      <c r="J31" s="20">
        <v>-423417</v>
      </c>
      <c r="K31" s="20">
        <v>249</v>
      </c>
      <c r="L31" s="20">
        <v>684</v>
      </c>
      <c r="M31" s="20">
        <v>4423</v>
      </c>
      <c r="N31" s="20">
        <v>5356</v>
      </c>
      <c r="O31" s="20">
        <v>-6186</v>
      </c>
      <c r="P31" s="20">
        <v>-6141</v>
      </c>
      <c r="Q31" s="20">
        <v>2205</v>
      </c>
      <c r="R31" s="20">
        <v>-10122</v>
      </c>
      <c r="S31" s="20"/>
      <c r="T31" s="20"/>
      <c r="U31" s="20">
        <v>-2903</v>
      </c>
      <c r="V31" s="20">
        <v>-2903</v>
      </c>
      <c r="W31" s="20">
        <v>-431086</v>
      </c>
      <c r="X31" s="20"/>
      <c r="Y31" s="20">
        <v>-431086</v>
      </c>
      <c r="Z31" s="21"/>
      <c r="AA31" s="22"/>
    </row>
    <row r="32" spans="1:27" ht="12.75">
      <c r="A32" s="23" t="s">
        <v>56</v>
      </c>
      <c r="B32" s="17"/>
      <c r="C32" s="18">
        <v>1580513</v>
      </c>
      <c r="D32" s="18"/>
      <c r="E32" s="19">
        <v>27338825</v>
      </c>
      <c r="F32" s="20">
        <v>27338825</v>
      </c>
      <c r="G32" s="20">
        <v>8021097</v>
      </c>
      <c r="H32" s="20">
        <v>38655798</v>
      </c>
      <c r="I32" s="20">
        <v>25638929</v>
      </c>
      <c r="J32" s="20">
        <v>72315824</v>
      </c>
      <c r="K32" s="20">
        <v>66804454</v>
      </c>
      <c r="L32" s="20">
        <v>-65948248</v>
      </c>
      <c r="M32" s="20">
        <v>19086896</v>
      </c>
      <c r="N32" s="20">
        <v>19943102</v>
      </c>
      <c r="O32" s="20">
        <v>-514081</v>
      </c>
      <c r="P32" s="20">
        <v>3770777</v>
      </c>
      <c r="Q32" s="20">
        <v>1149730</v>
      </c>
      <c r="R32" s="20">
        <v>4406426</v>
      </c>
      <c r="S32" s="20">
        <v>4866052</v>
      </c>
      <c r="T32" s="20">
        <v>-3312469</v>
      </c>
      <c r="U32" s="20">
        <v>-11474046</v>
      </c>
      <c r="V32" s="20">
        <v>-9920463</v>
      </c>
      <c r="W32" s="20">
        <v>86744889</v>
      </c>
      <c r="X32" s="20">
        <v>27338825</v>
      </c>
      <c r="Y32" s="20">
        <v>59406064</v>
      </c>
      <c r="Z32" s="21">
        <v>217.3</v>
      </c>
      <c r="AA32" s="22">
        <v>27338825</v>
      </c>
    </row>
    <row r="33" spans="1:27" ht="12.75">
      <c r="A33" s="23" t="s">
        <v>57</v>
      </c>
      <c r="B33" s="17"/>
      <c r="C33" s="18"/>
      <c r="D33" s="18"/>
      <c r="E33" s="19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1"/>
      <c r="AA33" s="22"/>
    </row>
    <row r="34" spans="1:27" ht="12.75">
      <c r="A34" s="27" t="s">
        <v>58</v>
      </c>
      <c r="B34" s="28"/>
      <c r="C34" s="29">
        <f aca="true" t="shared" si="3" ref="C34:Y34">SUM(C29:C33)</f>
        <v>1338445</v>
      </c>
      <c r="D34" s="29">
        <f>SUM(D29:D33)</f>
        <v>0</v>
      </c>
      <c r="E34" s="30">
        <f t="shared" si="3"/>
        <v>27338825</v>
      </c>
      <c r="F34" s="31">
        <f t="shared" si="3"/>
        <v>27338825</v>
      </c>
      <c r="G34" s="31">
        <f t="shared" si="3"/>
        <v>8027010</v>
      </c>
      <c r="H34" s="31">
        <f t="shared" si="3"/>
        <v>38443669</v>
      </c>
      <c r="I34" s="31">
        <f t="shared" si="3"/>
        <v>25421728</v>
      </c>
      <c r="J34" s="31">
        <f t="shared" si="3"/>
        <v>71892407</v>
      </c>
      <c r="K34" s="31">
        <f t="shared" si="3"/>
        <v>66804703</v>
      </c>
      <c r="L34" s="31">
        <f t="shared" si="3"/>
        <v>-65947564</v>
      </c>
      <c r="M34" s="31">
        <f t="shared" si="3"/>
        <v>19091319</v>
      </c>
      <c r="N34" s="31">
        <f t="shared" si="3"/>
        <v>19948458</v>
      </c>
      <c r="O34" s="31">
        <f t="shared" si="3"/>
        <v>-520267</v>
      </c>
      <c r="P34" s="31">
        <f t="shared" si="3"/>
        <v>3764636</v>
      </c>
      <c r="Q34" s="31">
        <f t="shared" si="3"/>
        <v>1151935</v>
      </c>
      <c r="R34" s="31">
        <f t="shared" si="3"/>
        <v>4396304</v>
      </c>
      <c r="S34" s="31">
        <f t="shared" si="3"/>
        <v>4866052</v>
      </c>
      <c r="T34" s="31">
        <f t="shared" si="3"/>
        <v>-3312469</v>
      </c>
      <c r="U34" s="31">
        <f t="shared" si="3"/>
        <v>-11476949</v>
      </c>
      <c r="V34" s="31">
        <f t="shared" si="3"/>
        <v>-9923366</v>
      </c>
      <c r="W34" s="31">
        <f t="shared" si="3"/>
        <v>86313803</v>
      </c>
      <c r="X34" s="31">
        <f t="shared" si="3"/>
        <v>27338825</v>
      </c>
      <c r="Y34" s="31">
        <f t="shared" si="3"/>
        <v>58974978</v>
      </c>
      <c r="Z34" s="32">
        <f>+IF(X34&lt;&gt;0,+(Y34/X34)*100,0)</f>
        <v>215.71877357567487</v>
      </c>
      <c r="AA34" s="33">
        <f>SUM(AA29:AA33)</f>
        <v>27338825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59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60</v>
      </c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2.75">
      <c r="A38" s="23" t="s">
        <v>57</v>
      </c>
      <c r="B38" s="17"/>
      <c r="C38" s="18">
        <v>-1421000</v>
      </c>
      <c r="D38" s="18"/>
      <c r="E38" s="19"/>
      <c r="F38" s="20"/>
      <c r="G38" s="20"/>
      <c r="H38" s="20">
        <v>4668000</v>
      </c>
      <c r="I38" s="20">
        <v>4668000</v>
      </c>
      <c r="J38" s="20">
        <v>9336000</v>
      </c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>
        <v>9336000</v>
      </c>
      <c r="X38" s="20"/>
      <c r="Y38" s="20">
        <v>9336000</v>
      </c>
      <c r="Z38" s="21"/>
      <c r="AA38" s="22"/>
    </row>
    <row r="39" spans="1:27" ht="12.75">
      <c r="A39" s="27" t="s">
        <v>61</v>
      </c>
      <c r="B39" s="35"/>
      <c r="C39" s="29">
        <f aca="true" t="shared" si="4" ref="C39:Y39">SUM(C37:C38)</f>
        <v>-1421000</v>
      </c>
      <c r="D39" s="29">
        <f>SUM(D37:D38)</f>
        <v>0</v>
      </c>
      <c r="E39" s="36">
        <f t="shared" si="4"/>
        <v>0</v>
      </c>
      <c r="F39" s="37">
        <f t="shared" si="4"/>
        <v>0</v>
      </c>
      <c r="G39" s="37">
        <f t="shared" si="4"/>
        <v>0</v>
      </c>
      <c r="H39" s="37">
        <f t="shared" si="4"/>
        <v>4668000</v>
      </c>
      <c r="I39" s="37">
        <f t="shared" si="4"/>
        <v>4668000</v>
      </c>
      <c r="J39" s="37">
        <f t="shared" si="4"/>
        <v>9336000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9336000</v>
      </c>
      <c r="X39" s="37">
        <f t="shared" si="4"/>
        <v>0</v>
      </c>
      <c r="Y39" s="37">
        <f t="shared" si="4"/>
        <v>9336000</v>
      </c>
      <c r="Z39" s="38">
        <f>+IF(X39&lt;&gt;0,+(Y39/X39)*100,0)</f>
        <v>0</v>
      </c>
      <c r="AA39" s="39">
        <f>SUM(AA37:AA38)</f>
        <v>0</v>
      </c>
    </row>
    <row r="40" spans="1:27" ht="12.75">
      <c r="A40" s="27" t="s">
        <v>62</v>
      </c>
      <c r="B40" s="28"/>
      <c r="C40" s="29">
        <f aca="true" t="shared" si="5" ref="C40:Y40">+C34+C39</f>
        <v>-82555</v>
      </c>
      <c r="D40" s="29">
        <f>+D34+D39</f>
        <v>0</v>
      </c>
      <c r="E40" s="30">
        <f t="shared" si="5"/>
        <v>27338825</v>
      </c>
      <c r="F40" s="31">
        <f t="shared" si="5"/>
        <v>27338825</v>
      </c>
      <c r="G40" s="31">
        <f t="shared" si="5"/>
        <v>8027010</v>
      </c>
      <c r="H40" s="31">
        <f t="shared" si="5"/>
        <v>43111669</v>
      </c>
      <c r="I40" s="31">
        <f t="shared" si="5"/>
        <v>30089728</v>
      </c>
      <c r="J40" s="31">
        <f t="shared" si="5"/>
        <v>81228407</v>
      </c>
      <c r="K40" s="31">
        <f t="shared" si="5"/>
        <v>66804703</v>
      </c>
      <c r="L40" s="31">
        <f t="shared" si="5"/>
        <v>-65947564</v>
      </c>
      <c r="M40" s="31">
        <f t="shared" si="5"/>
        <v>19091319</v>
      </c>
      <c r="N40" s="31">
        <f t="shared" si="5"/>
        <v>19948458</v>
      </c>
      <c r="O40" s="31">
        <f t="shared" si="5"/>
        <v>-520267</v>
      </c>
      <c r="P40" s="31">
        <f t="shared" si="5"/>
        <v>3764636</v>
      </c>
      <c r="Q40" s="31">
        <f t="shared" si="5"/>
        <v>1151935</v>
      </c>
      <c r="R40" s="31">
        <f t="shared" si="5"/>
        <v>4396304</v>
      </c>
      <c r="S40" s="31">
        <f t="shared" si="5"/>
        <v>4866052</v>
      </c>
      <c r="T40" s="31">
        <f t="shared" si="5"/>
        <v>-3312469</v>
      </c>
      <c r="U40" s="31">
        <f t="shared" si="5"/>
        <v>-11476949</v>
      </c>
      <c r="V40" s="31">
        <f t="shared" si="5"/>
        <v>-9923366</v>
      </c>
      <c r="W40" s="31">
        <f t="shared" si="5"/>
        <v>95649803</v>
      </c>
      <c r="X40" s="31">
        <f t="shared" si="5"/>
        <v>27338825</v>
      </c>
      <c r="Y40" s="31">
        <f t="shared" si="5"/>
        <v>68310978</v>
      </c>
      <c r="Z40" s="32">
        <f>+IF(X40&lt;&gt;0,+(Y40/X40)*100,0)</f>
        <v>249.8680100552968</v>
      </c>
      <c r="AA40" s="33">
        <f>+AA34+AA39</f>
        <v>27338825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45247863</v>
      </c>
      <c r="D42" s="43">
        <f>+D25-D40</f>
        <v>0</v>
      </c>
      <c r="E42" s="44">
        <f t="shared" si="6"/>
        <v>156259260</v>
      </c>
      <c r="F42" s="45">
        <f t="shared" si="6"/>
        <v>1105015765</v>
      </c>
      <c r="G42" s="45">
        <f t="shared" si="6"/>
        <v>48793847</v>
      </c>
      <c r="H42" s="45">
        <f t="shared" si="6"/>
        <v>473399816</v>
      </c>
      <c r="I42" s="45">
        <f t="shared" si="6"/>
        <v>471500659</v>
      </c>
      <c r="J42" s="45">
        <f t="shared" si="6"/>
        <v>993694322</v>
      </c>
      <c r="K42" s="45">
        <f t="shared" si="6"/>
        <v>-8793065</v>
      </c>
      <c r="L42" s="45">
        <f t="shared" si="6"/>
        <v>-3830940</v>
      </c>
      <c r="M42" s="45">
        <f t="shared" si="6"/>
        <v>33355269</v>
      </c>
      <c r="N42" s="45">
        <f t="shared" si="6"/>
        <v>20731264</v>
      </c>
      <c r="O42" s="45">
        <f t="shared" si="6"/>
        <v>-5916295</v>
      </c>
      <c r="P42" s="45">
        <f t="shared" si="6"/>
        <v>-1910200</v>
      </c>
      <c r="Q42" s="45">
        <f t="shared" si="6"/>
        <v>-5871674</v>
      </c>
      <c r="R42" s="45">
        <f t="shared" si="6"/>
        <v>-13698169</v>
      </c>
      <c r="S42" s="45">
        <f t="shared" si="6"/>
        <v>-416526</v>
      </c>
      <c r="T42" s="45">
        <f t="shared" si="6"/>
        <v>-4705501</v>
      </c>
      <c r="U42" s="45">
        <f t="shared" si="6"/>
        <v>-3065232</v>
      </c>
      <c r="V42" s="45">
        <f t="shared" si="6"/>
        <v>-8187259</v>
      </c>
      <c r="W42" s="45">
        <f t="shared" si="6"/>
        <v>992540158</v>
      </c>
      <c r="X42" s="45">
        <f t="shared" si="6"/>
        <v>1105015765</v>
      </c>
      <c r="Y42" s="45">
        <f t="shared" si="6"/>
        <v>-112475607</v>
      </c>
      <c r="Z42" s="46">
        <f>+IF(X42&lt;&gt;0,+(Y42/X42)*100,0)</f>
        <v>-10.178642745427256</v>
      </c>
      <c r="AA42" s="47">
        <f>+AA25-AA40</f>
        <v>1105015765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9</v>
      </c>
      <c r="D45" s="18"/>
      <c r="E45" s="19">
        <v>132398433</v>
      </c>
      <c r="F45" s="20">
        <v>1086775876</v>
      </c>
      <c r="G45" s="20">
        <v>-337799</v>
      </c>
      <c r="H45" s="20">
        <v>431033288</v>
      </c>
      <c r="I45" s="20">
        <v>431033288</v>
      </c>
      <c r="J45" s="20">
        <v>861728777</v>
      </c>
      <c r="K45" s="20"/>
      <c r="L45" s="20">
        <v>7</v>
      </c>
      <c r="M45" s="20">
        <v>11</v>
      </c>
      <c r="N45" s="20">
        <v>18</v>
      </c>
      <c r="O45" s="20">
        <v>5</v>
      </c>
      <c r="P45" s="20">
        <v>-2</v>
      </c>
      <c r="Q45" s="20">
        <v>5</v>
      </c>
      <c r="R45" s="20">
        <v>8</v>
      </c>
      <c r="S45" s="20">
        <v>-4</v>
      </c>
      <c r="T45" s="20">
        <v>-2</v>
      </c>
      <c r="U45" s="20">
        <v>13</v>
      </c>
      <c r="V45" s="20">
        <v>7</v>
      </c>
      <c r="W45" s="20">
        <v>861728810</v>
      </c>
      <c r="X45" s="20">
        <v>1086775876</v>
      </c>
      <c r="Y45" s="20">
        <v>-225047066</v>
      </c>
      <c r="Z45" s="48">
        <v>-20.71</v>
      </c>
      <c r="AA45" s="22">
        <v>1086775876</v>
      </c>
    </row>
    <row r="46" spans="1:27" ht="12.7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2.75">
      <c r="A47" s="23"/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68</v>
      </c>
      <c r="B48" s="50" t="s">
        <v>64</v>
      </c>
      <c r="C48" s="51">
        <f aca="true" t="shared" si="7" ref="C48:Y48">SUM(C45:C47)</f>
        <v>9</v>
      </c>
      <c r="D48" s="51">
        <f>SUM(D45:D47)</f>
        <v>0</v>
      </c>
      <c r="E48" s="52">
        <f t="shared" si="7"/>
        <v>132398433</v>
      </c>
      <c r="F48" s="53">
        <f t="shared" si="7"/>
        <v>1086775876</v>
      </c>
      <c r="G48" s="53">
        <f t="shared" si="7"/>
        <v>-337799</v>
      </c>
      <c r="H48" s="53">
        <f t="shared" si="7"/>
        <v>431033288</v>
      </c>
      <c r="I48" s="53">
        <f t="shared" si="7"/>
        <v>431033288</v>
      </c>
      <c r="J48" s="53">
        <f t="shared" si="7"/>
        <v>861728777</v>
      </c>
      <c r="K48" s="53">
        <f t="shared" si="7"/>
        <v>0</v>
      </c>
      <c r="L48" s="53">
        <f t="shared" si="7"/>
        <v>7</v>
      </c>
      <c r="M48" s="53">
        <f t="shared" si="7"/>
        <v>11</v>
      </c>
      <c r="N48" s="53">
        <f t="shared" si="7"/>
        <v>18</v>
      </c>
      <c r="O48" s="53">
        <f t="shared" si="7"/>
        <v>5</v>
      </c>
      <c r="P48" s="53">
        <f t="shared" si="7"/>
        <v>-2</v>
      </c>
      <c r="Q48" s="53">
        <f t="shared" si="7"/>
        <v>5</v>
      </c>
      <c r="R48" s="53">
        <f t="shared" si="7"/>
        <v>8</v>
      </c>
      <c r="S48" s="53">
        <f t="shared" si="7"/>
        <v>-4</v>
      </c>
      <c r="T48" s="53">
        <f t="shared" si="7"/>
        <v>-2</v>
      </c>
      <c r="U48" s="53">
        <f t="shared" si="7"/>
        <v>13</v>
      </c>
      <c r="V48" s="53">
        <f t="shared" si="7"/>
        <v>7</v>
      </c>
      <c r="W48" s="53">
        <f t="shared" si="7"/>
        <v>861728810</v>
      </c>
      <c r="X48" s="53">
        <f t="shared" si="7"/>
        <v>1086775876</v>
      </c>
      <c r="Y48" s="53">
        <f t="shared" si="7"/>
        <v>-225047066</v>
      </c>
      <c r="Z48" s="54">
        <f>+IF(X48&lt;&gt;0,+(Y48/X48)*100,0)</f>
        <v>-20.707771581046764</v>
      </c>
      <c r="AA48" s="55">
        <f>SUM(AA45:AA47)</f>
        <v>1086775876</v>
      </c>
    </row>
    <row r="49" spans="1:27" ht="12.75">
      <c r="A49" s="56" t="s">
        <v>123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124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125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7" t="s">
        <v>119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126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2828777</v>
      </c>
      <c r="D6" s="18"/>
      <c r="E6" s="19">
        <v>-120618410</v>
      </c>
      <c r="F6" s="20">
        <v>-77459514</v>
      </c>
      <c r="G6" s="20">
        <v>-3247819</v>
      </c>
      <c r="H6" s="20">
        <v>7980241</v>
      </c>
      <c r="I6" s="20">
        <v>-3312866</v>
      </c>
      <c r="J6" s="20">
        <v>1419556</v>
      </c>
      <c r="K6" s="20">
        <v>774683</v>
      </c>
      <c r="L6" s="20">
        <v>-296066</v>
      </c>
      <c r="M6" s="20">
        <v>4218712</v>
      </c>
      <c r="N6" s="20">
        <v>4697329</v>
      </c>
      <c r="O6" s="20">
        <v>-5485093</v>
      </c>
      <c r="P6" s="20">
        <v>3645928</v>
      </c>
      <c r="Q6" s="20">
        <v>1624247</v>
      </c>
      <c r="R6" s="20">
        <v>-214918</v>
      </c>
      <c r="S6" s="20">
        <v>4283386</v>
      </c>
      <c r="T6" s="20">
        <v>323842</v>
      </c>
      <c r="U6" s="20">
        <v>-7422183</v>
      </c>
      <c r="V6" s="20">
        <v>-2814955</v>
      </c>
      <c r="W6" s="20">
        <v>3087012</v>
      </c>
      <c r="X6" s="20">
        <v>-77459514</v>
      </c>
      <c r="Y6" s="20">
        <v>80546526</v>
      </c>
      <c r="Z6" s="21">
        <v>-103.99</v>
      </c>
      <c r="AA6" s="22">
        <v>-77459514</v>
      </c>
    </row>
    <row r="7" spans="1:27" ht="12.75">
      <c r="A7" s="23" t="s">
        <v>34</v>
      </c>
      <c r="B7" s="17"/>
      <c r="C7" s="18">
        <v>180005661</v>
      </c>
      <c r="D7" s="18"/>
      <c r="E7" s="19"/>
      <c r="F7" s="20"/>
      <c r="G7" s="20">
        <v>270672861</v>
      </c>
      <c r="H7" s="20">
        <v>-17864938</v>
      </c>
      <c r="I7" s="20">
        <v>-12774887</v>
      </c>
      <c r="J7" s="20">
        <v>240033036</v>
      </c>
      <c r="K7" s="20">
        <v>-7983629</v>
      </c>
      <c r="L7" s="20">
        <v>-2488334</v>
      </c>
      <c r="M7" s="20">
        <v>63029404</v>
      </c>
      <c r="N7" s="20">
        <v>52557441</v>
      </c>
      <c r="O7" s="20">
        <v>-8196735</v>
      </c>
      <c r="P7" s="20">
        <v>-29895649</v>
      </c>
      <c r="Q7" s="20">
        <v>46819964</v>
      </c>
      <c r="R7" s="20">
        <v>8727580</v>
      </c>
      <c r="S7" s="20">
        <v>-8285210</v>
      </c>
      <c r="T7" s="20">
        <v>-19118695</v>
      </c>
      <c r="U7" s="20">
        <v>-29606180</v>
      </c>
      <c r="V7" s="20">
        <v>-57010085</v>
      </c>
      <c r="W7" s="20">
        <v>244307972</v>
      </c>
      <c r="X7" s="20"/>
      <c r="Y7" s="20">
        <v>244307972</v>
      </c>
      <c r="Z7" s="21"/>
      <c r="AA7" s="22"/>
    </row>
    <row r="8" spans="1:27" ht="12.75">
      <c r="A8" s="23" t="s">
        <v>35</v>
      </c>
      <c r="B8" s="17"/>
      <c r="C8" s="18">
        <v>3692696</v>
      </c>
      <c r="D8" s="18"/>
      <c r="E8" s="19">
        <v>-2817585</v>
      </c>
      <c r="F8" s="20">
        <v>-2291990</v>
      </c>
      <c r="G8" s="20">
        <v>9016669</v>
      </c>
      <c r="H8" s="20">
        <v>-128293</v>
      </c>
      <c r="I8" s="20">
        <v>130813</v>
      </c>
      <c r="J8" s="20">
        <v>9019189</v>
      </c>
      <c r="K8" s="20">
        <v>-3224510</v>
      </c>
      <c r="L8" s="20">
        <v>-311840</v>
      </c>
      <c r="M8" s="20">
        <v>-370681</v>
      </c>
      <c r="N8" s="20">
        <v>-3907031</v>
      </c>
      <c r="O8" s="20">
        <v>-365604</v>
      </c>
      <c r="P8" s="20">
        <v>-834129</v>
      </c>
      <c r="Q8" s="20">
        <v>99094</v>
      </c>
      <c r="R8" s="20">
        <v>-1100639</v>
      </c>
      <c r="S8" s="20">
        <v>-216668</v>
      </c>
      <c r="T8" s="20">
        <v>468105</v>
      </c>
      <c r="U8" s="20">
        <v>-321809</v>
      </c>
      <c r="V8" s="20">
        <v>-70372</v>
      </c>
      <c r="W8" s="20">
        <v>3941147</v>
      </c>
      <c r="X8" s="20">
        <v>-2291990</v>
      </c>
      <c r="Y8" s="20">
        <v>6233137</v>
      </c>
      <c r="Z8" s="21">
        <v>-271.95</v>
      </c>
      <c r="AA8" s="22">
        <v>-2291990</v>
      </c>
    </row>
    <row r="9" spans="1:27" ht="12.75">
      <c r="A9" s="23" t="s">
        <v>36</v>
      </c>
      <c r="B9" s="17"/>
      <c r="C9" s="18">
        <v>-6355522</v>
      </c>
      <c r="D9" s="18"/>
      <c r="E9" s="19"/>
      <c r="F9" s="20"/>
      <c r="G9" s="20">
        <v>-6664830</v>
      </c>
      <c r="H9" s="20">
        <v>-2099171</v>
      </c>
      <c r="I9" s="20">
        <v>42319</v>
      </c>
      <c r="J9" s="20">
        <v>-8721682</v>
      </c>
      <c r="K9" s="20">
        <v>-2280048</v>
      </c>
      <c r="L9" s="20">
        <v>278417</v>
      </c>
      <c r="M9" s="20">
        <v>941432</v>
      </c>
      <c r="N9" s="20">
        <v>-1060199</v>
      </c>
      <c r="O9" s="20">
        <v>18239</v>
      </c>
      <c r="P9" s="20">
        <v>-1199541</v>
      </c>
      <c r="Q9" s="20">
        <v>1237475</v>
      </c>
      <c r="R9" s="20">
        <v>56173</v>
      </c>
      <c r="S9" s="20">
        <v>321193</v>
      </c>
      <c r="T9" s="20">
        <v>-686303</v>
      </c>
      <c r="U9" s="20">
        <v>1670249</v>
      </c>
      <c r="V9" s="20">
        <v>1305139</v>
      </c>
      <c r="W9" s="20">
        <v>-8420569</v>
      </c>
      <c r="X9" s="20"/>
      <c r="Y9" s="20">
        <v>-8420569</v>
      </c>
      <c r="Z9" s="21"/>
      <c r="AA9" s="22"/>
    </row>
    <row r="10" spans="1:27" ht="12.7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2.75">
      <c r="A11" s="23" t="s">
        <v>38</v>
      </c>
      <c r="B11" s="17"/>
      <c r="C11" s="18"/>
      <c r="D11" s="18"/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1"/>
      <c r="AA11" s="22"/>
    </row>
    <row r="12" spans="1:27" ht="12.75">
      <c r="A12" s="27" t="s">
        <v>39</v>
      </c>
      <c r="B12" s="28"/>
      <c r="C12" s="29">
        <f aca="true" t="shared" si="0" ref="C12:Y12">SUM(C6:C11)</f>
        <v>180171612</v>
      </c>
      <c r="D12" s="29">
        <f>SUM(D6:D11)</f>
        <v>0</v>
      </c>
      <c r="E12" s="30">
        <f t="shared" si="0"/>
        <v>-123435995</v>
      </c>
      <c r="F12" s="31">
        <f t="shared" si="0"/>
        <v>-79751504</v>
      </c>
      <c r="G12" s="31">
        <f t="shared" si="0"/>
        <v>269776881</v>
      </c>
      <c r="H12" s="31">
        <f t="shared" si="0"/>
        <v>-12112161</v>
      </c>
      <c r="I12" s="31">
        <f t="shared" si="0"/>
        <v>-15914621</v>
      </c>
      <c r="J12" s="31">
        <f t="shared" si="0"/>
        <v>241750099</v>
      </c>
      <c r="K12" s="31">
        <f t="shared" si="0"/>
        <v>-12713504</v>
      </c>
      <c r="L12" s="31">
        <f t="shared" si="0"/>
        <v>-2817823</v>
      </c>
      <c r="M12" s="31">
        <f t="shared" si="0"/>
        <v>67818867</v>
      </c>
      <c r="N12" s="31">
        <f t="shared" si="0"/>
        <v>52287540</v>
      </c>
      <c r="O12" s="31">
        <f t="shared" si="0"/>
        <v>-14029193</v>
      </c>
      <c r="P12" s="31">
        <f t="shared" si="0"/>
        <v>-28283391</v>
      </c>
      <c r="Q12" s="31">
        <f t="shared" si="0"/>
        <v>49780780</v>
      </c>
      <c r="R12" s="31">
        <f t="shared" si="0"/>
        <v>7468196</v>
      </c>
      <c r="S12" s="31">
        <f t="shared" si="0"/>
        <v>-3897299</v>
      </c>
      <c r="T12" s="31">
        <f t="shared" si="0"/>
        <v>-19013051</v>
      </c>
      <c r="U12" s="31">
        <f t="shared" si="0"/>
        <v>-35679923</v>
      </c>
      <c r="V12" s="31">
        <f t="shared" si="0"/>
        <v>-58590273</v>
      </c>
      <c r="W12" s="31">
        <f t="shared" si="0"/>
        <v>242915562</v>
      </c>
      <c r="X12" s="31">
        <f t="shared" si="0"/>
        <v>-79751504</v>
      </c>
      <c r="Y12" s="31">
        <f t="shared" si="0"/>
        <v>322667066</v>
      </c>
      <c r="Z12" s="32">
        <f>+IF(X12&lt;&gt;0,+(Y12/X12)*100,0)</f>
        <v>-404.5905717339199</v>
      </c>
      <c r="AA12" s="33">
        <f>SUM(AA6:AA11)</f>
        <v>-79751504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2.7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2.75">
      <c r="A17" s="23" t="s">
        <v>43</v>
      </c>
      <c r="B17" s="17"/>
      <c r="C17" s="18">
        <v>31139309</v>
      </c>
      <c r="D17" s="18"/>
      <c r="E17" s="19"/>
      <c r="F17" s="20"/>
      <c r="G17" s="20">
        <v>31164446</v>
      </c>
      <c r="H17" s="20"/>
      <c r="I17" s="20"/>
      <c r="J17" s="20">
        <v>31164446</v>
      </c>
      <c r="K17" s="20"/>
      <c r="L17" s="20"/>
      <c r="M17" s="20"/>
      <c r="N17" s="20"/>
      <c r="O17" s="20">
        <v>-17759</v>
      </c>
      <c r="P17" s="20">
        <v>-2313</v>
      </c>
      <c r="Q17" s="20">
        <v>-2561</v>
      </c>
      <c r="R17" s="20">
        <v>-22633</v>
      </c>
      <c r="S17" s="20">
        <v>-2479</v>
      </c>
      <c r="T17" s="20">
        <v>-2562</v>
      </c>
      <c r="U17" s="20">
        <v>-2479</v>
      </c>
      <c r="V17" s="20">
        <v>-7520</v>
      </c>
      <c r="W17" s="20">
        <v>31134293</v>
      </c>
      <c r="X17" s="20"/>
      <c r="Y17" s="20">
        <v>31134293</v>
      </c>
      <c r="Z17" s="21"/>
      <c r="AA17" s="22"/>
    </row>
    <row r="18" spans="1:27" ht="12.7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>
        <v>435304314</v>
      </c>
      <c r="D19" s="18"/>
      <c r="E19" s="19">
        <v>105116000</v>
      </c>
      <c r="F19" s="20">
        <v>108372903</v>
      </c>
      <c r="G19" s="20">
        <v>435813546</v>
      </c>
      <c r="H19" s="20">
        <v>1453862</v>
      </c>
      <c r="I19" s="20">
        <v>4855349</v>
      </c>
      <c r="J19" s="20">
        <v>442122757</v>
      </c>
      <c r="K19" s="20">
        <v>1222605</v>
      </c>
      <c r="L19" s="20">
        <v>3124829</v>
      </c>
      <c r="M19" s="20">
        <v>2418262</v>
      </c>
      <c r="N19" s="20">
        <v>6765696</v>
      </c>
      <c r="O19" s="20">
        <v>-24760588</v>
      </c>
      <c r="P19" s="20">
        <v>1231661</v>
      </c>
      <c r="Q19" s="20">
        <v>6391454</v>
      </c>
      <c r="R19" s="20">
        <v>-17137473</v>
      </c>
      <c r="S19" s="20">
        <v>-3486526</v>
      </c>
      <c r="T19" s="20">
        <v>1733278</v>
      </c>
      <c r="U19" s="20">
        <v>10998341</v>
      </c>
      <c r="V19" s="20">
        <v>9245093</v>
      </c>
      <c r="W19" s="20">
        <v>440996073</v>
      </c>
      <c r="X19" s="20">
        <v>108372903</v>
      </c>
      <c r="Y19" s="20">
        <v>332623170</v>
      </c>
      <c r="Z19" s="21">
        <v>306.92</v>
      </c>
      <c r="AA19" s="22">
        <v>108372903</v>
      </c>
    </row>
    <row r="20" spans="1:27" ht="12.75">
      <c r="A20" s="23"/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46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2.75">
      <c r="A22" s="23" t="s">
        <v>47</v>
      </c>
      <c r="B22" s="17"/>
      <c r="C22" s="18">
        <v>541602</v>
      </c>
      <c r="D22" s="18"/>
      <c r="E22" s="19">
        <v>3050000</v>
      </c>
      <c r="F22" s="20">
        <v>1050000</v>
      </c>
      <c r="G22" s="20">
        <v>541602</v>
      </c>
      <c r="H22" s="20"/>
      <c r="I22" s="20"/>
      <c r="J22" s="20">
        <v>541602</v>
      </c>
      <c r="K22" s="20"/>
      <c r="L22" s="20"/>
      <c r="M22" s="20">
        <v>114085</v>
      </c>
      <c r="N22" s="20">
        <v>114085</v>
      </c>
      <c r="O22" s="20">
        <v>-304409</v>
      </c>
      <c r="P22" s="20">
        <v>-94961</v>
      </c>
      <c r="Q22" s="20">
        <v>-14497</v>
      </c>
      <c r="R22" s="20">
        <v>-413867</v>
      </c>
      <c r="S22" s="20">
        <v>-48270</v>
      </c>
      <c r="T22" s="20">
        <v>-25446</v>
      </c>
      <c r="U22" s="20">
        <v>159343</v>
      </c>
      <c r="V22" s="20">
        <v>85627</v>
      </c>
      <c r="W22" s="20">
        <v>327447</v>
      </c>
      <c r="X22" s="20">
        <v>1050000</v>
      </c>
      <c r="Y22" s="20">
        <v>-722553</v>
      </c>
      <c r="Z22" s="21">
        <v>-68.81</v>
      </c>
      <c r="AA22" s="22">
        <v>1050000</v>
      </c>
    </row>
    <row r="23" spans="1:27" ht="12.75">
      <c r="A23" s="23" t="s">
        <v>48</v>
      </c>
      <c r="B23" s="17"/>
      <c r="C23" s="18">
        <v>255000</v>
      </c>
      <c r="D23" s="18"/>
      <c r="E23" s="19"/>
      <c r="F23" s="20"/>
      <c r="G23" s="24">
        <v>255000</v>
      </c>
      <c r="H23" s="24"/>
      <c r="I23" s="24"/>
      <c r="J23" s="20">
        <v>255000</v>
      </c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>
        <v>255000</v>
      </c>
      <c r="X23" s="20"/>
      <c r="Y23" s="24">
        <v>255000</v>
      </c>
      <c r="Z23" s="25"/>
      <c r="AA23" s="26"/>
    </row>
    <row r="24" spans="1:27" ht="12.75">
      <c r="A24" s="27" t="s">
        <v>49</v>
      </c>
      <c r="B24" s="35"/>
      <c r="C24" s="29">
        <f aca="true" t="shared" si="1" ref="C24:Y24">SUM(C15:C23)</f>
        <v>467240225</v>
      </c>
      <c r="D24" s="29">
        <f>SUM(D15:D23)</f>
        <v>0</v>
      </c>
      <c r="E24" s="36">
        <f t="shared" si="1"/>
        <v>108166000</v>
      </c>
      <c r="F24" s="37">
        <f t="shared" si="1"/>
        <v>109422903</v>
      </c>
      <c r="G24" s="37">
        <f t="shared" si="1"/>
        <v>467774594</v>
      </c>
      <c r="H24" s="37">
        <f t="shared" si="1"/>
        <v>1453862</v>
      </c>
      <c r="I24" s="37">
        <f t="shared" si="1"/>
        <v>4855349</v>
      </c>
      <c r="J24" s="37">
        <f t="shared" si="1"/>
        <v>474083805</v>
      </c>
      <c r="K24" s="37">
        <f t="shared" si="1"/>
        <v>1222605</v>
      </c>
      <c r="L24" s="37">
        <f t="shared" si="1"/>
        <v>3124829</v>
      </c>
      <c r="M24" s="37">
        <f t="shared" si="1"/>
        <v>2532347</v>
      </c>
      <c r="N24" s="37">
        <f t="shared" si="1"/>
        <v>6879781</v>
      </c>
      <c r="O24" s="37">
        <f t="shared" si="1"/>
        <v>-25082756</v>
      </c>
      <c r="P24" s="37">
        <f t="shared" si="1"/>
        <v>1134387</v>
      </c>
      <c r="Q24" s="37">
        <f t="shared" si="1"/>
        <v>6374396</v>
      </c>
      <c r="R24" s="37">
        <f t="shared" si="1"/>
        <v>-17573973</v>
      </c>
      <c r="S24" s="37">
        <f t="shared" si="1"/>
        <v>-3537275</v>
      </c>
      <c r="T24" s="37">
        <f t="shared" si="1"/>
        <v>1705270</v>
      </c>
      <c r="U24" s="37">
        <f t="shared" si="1"/>
        <v>11155205</v>
      </c>
      <c r="V24" s="37">
        <f t="shared" si="1"/>
        <v>9323200</v>
      </c>
      <c r="W24" s="37">
        <f t="shared" si="1"/>
        <v>472712813</v>
      </c>
      <c r="X24" s="37">
        <f t="shared" si="1"/>
        <v>109422903</v>
      </c>
      <c r="Y24" s="37">
        <f t="shared" si="1"/>
        <v>363289910</v>
      </c>
      <c r="Z24" s="38">
        <f>+IF(X24&lt;&gt;0,+(Y24/X24)*100,0)</f>
        <v>332.0053663719742</v>
      </c>
      <c r="AA24" s="39">
        <f>SUM(AA15:AA23)</f>
        <v>109422903</v>
      </c>
    </row>
    <row r="25" spans="1:27" ht="12.75">
      <c r="A25" s="27" t="s">
        <v>50</v>
      </c>
      <c r="B25" s="28"/>
      <c r="C25" s="29">
        <f aca="true" t="shared" si="2" ref="C25:Y25">+C12+C24</f>
        <v>647411837</v>
      </c>
      <c r="D25" s="29">
        <f>+D12+D24</f>
        <v>0</v>
      </c>
      <c r="E25" s="30">
        <f t="shared" si="2"/>
        <v>-15269995</v>
      </c>
      <c r="F25" s="31">
        <f t="shared" si="2"/>
        <v>29671399</v>
      </c>
      <c r="G25" s="31">
        <f t="shared" si="2"/>
        <v>737551475</v>
      </c>
      <c r="H25" s="31">
        <f t="shared" si="2"/>
        <v>-10658299</v>
      </c>
      <c r="I25" s="31">
        <f t="shared" si="2"/>
        <v>-11059272</v>
      </c>
      <c r="J25" s="31">
        <f t="shared" si="2"/>
        <v>715833904</v>
      </c>
      <c r="K25" s="31">
        <f t="shared" si="2"/>
        <v>-11490899</v>
      </c>
      <c r="L25" s="31">
        <f t="shared" si="2"/>
        <v>307006</v>
      </c>
      <c r="M25" s="31">
        <f t="shared" si="2"/>
        <v>70351214</v>
      </c>
      <c r="N25" s="31">
        <f t="shared" si="2"/>
        <v>59167321</v>
      </c>
      <c r="O25" s="31">
        <f t="shared" si="2"/>
        <v>-39111949</v>
      </c>
      <c r="P25" s="31">
        <f t="shared" si="2"/>
        <v>-27149004</v>
      </c>
      <c r="Q25" s="31">
        <f t="shared" si="2"/>
        <v>56155176</v>
      </c>
      <c r="R25" s="31">
        <f t="shared" si="2"/>
        <v>-10105777</v>
      </c>
      <c r="S25" s="31">
        <f t="shared" si="2"/>
        <v>-7434574</v>
      </c>
      <c r="T25" s="31">
        <f t="shared" si="2"/>
        <v>-17307781</v>
      </c>
      <c r="U25" s="31">
        <f t="shared" si="2"/>
        <v>-24524718</v>
      </c>
      <c r="V25" s="31">
        <f t="shared" si="2"/>
        <v>-49267073</v>
      </c>
      <c r="W25" s="31">
        <f t="shared" si="2"/>
        <v>715628375</v>
      </c>
      <c r="X25" s="31">
        <f t="shared" si="2"/>
        <v>29671399</v>
      </c>
      <c r="Y25" s="31">
        <f t="shared" si="2"/>
        <v>685956976</v>
      </c>
      <c r="Z25" s="32">
        <f>+IF(X25&lt;&gt;0,+(Y25/X25)*100,0)</f>
        <v>2311.845747482281</v>
      </c>
      <c r="AA25" s="33">
        <f>+AA12+AA24</f>
        <v>29671399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51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52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53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54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2.75">
      <c r="A31" s="23" t="s">
        <v>55</v>
      </c>
      <c r="B31" s="17"/>
      <c r="C31" s="18">
        <v>22830</v>
      </c>
      <c r="D31" s="18"/>
      <c r="E31" s="19"/>
      <c r="F31" s="20"/>
      <c r="G31" s="20">
        <v>22830</v>
      </c>
      <c r="H31" s="20"/>
      <c r="I31" s="20"/>
      <c r="J31" s="20">
        <v>22830</v>
      </c>
      <c r="K31" s="20"/>
      <c r="L31" s="20"/>
      <c r="M31" s="20"/>
      <c r="N31" s="20"/>
      <c r="O31" s="20"/>
      <c r="P31" s="20"/>
      <c r="Q31" s="20">
        <v>1500</v>
      </c>
      <c r="R31" s="20">
        <v>1500</v>
      </c>
      <c r="S31" s="20"/>
      <c r="T31" s="20"/>
      <c r="U31" s="20"/>
      <c r="V31" s="20"/>
      <c r="W31" s="20">
        <v>24330</v>
      </c>
      <c r="X31" s="20"/>
      <c r="Y31" s="20">
        <v>24330</v>
      </c>
      <c r="Z31" s="21"/>
      <c r="AA31" s="22"/>
    </row>
    <row r="32" spans="1:27" ht="12.75">
      <c r="A32" s="23" t="s">
        <v>56</v>
      </c>
      <c r="B32" s="17"/>
      <c r="C32" s="18">
        <v>22895427</v>
      </c>
      <c r="D32" s="18"/>
      <c r="E32" s="19"/>
      <c r="F32" s="20"/>
      <c r="G32" s="20">
        <v>33730906</v>
      </c>
      <c r="H32" s="20">
        <v>-383523</v>
      </c>
      <c r="I32" s="20">
        <v>-1758373</v>
      </c>
      <c r="J32" s="20">
        <v>31589010</v>
      </c>
      <c r="K32" s="20">
        <v>-403303</v>
      </c>
      <c r="L32" s="20">
        <v>8463378</v>
      </c>
      <c r="M32" s="20">
        <v>19439142</v>
      </c>
      <c r="N32" s="20">
        <v>27499217</v>
      </c>
      <c r="O32" s="20">
        <v>-11177487</v>
      </c>
      <c r="P32" s="20">
        <v>-3205638</v>
      </c>
      <c r="Q32" s="20">
        <v>27042656</v>
      </c>
      <c r="R32" s="20">
        <v>12659531</v>
      </c>
      <c r="S32" s="20">
        <v>4658716</v>
      </c>
      <c r="T32" s="20">
        <v>-5625638</v>
      </c>
      <c r="U32" s="20">
        <v>-12396076</v>
      </c>
      <c r="V32" s="20">
        <v>-13362998</v>
      </c>
      <c r="W32" s="20">
        <v>58384760</v>
      </c>
      <c r="X32" s="20"/>
      <c r="Y32" s="20">
        <v>58384760</v>
      </c>
      <c r="Z32" s="21"/>
      <c r="AA32" s="22"/>
    </row>
    <row r="33" spans="1:27" ht="12.75">
      <c r="A33" s="23" t="s">
        <v>57</v>
      </c>
      <c r="B33" s="17"/>
      <c r="C33" s="18">
        <v>4803017</v>
      </c>
      <c r="D33" s="18"/>
      <c r="E33" s="19"/>
      <c r="F33" s="20"/>
      <c r="G33" s="20">
        <v>4803018</v>
      </c>
      <c r="H33" s="20"/>
      <c r="I33" s="20"/>
      <c r="J33" s="20">
        <v>4803018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>
        <v>4803018</v>
      </c>
      <c r="X33" s="20"/>
      <c r="Y33" s="20">
        <v>4803018</v>
      </c>
      <c r="Z33" s="21"/>
      <c r="AA33" s="22"/>
    </row>
    <row r="34" spans="1:27" ht="12.75">
      <c r="A34" s="27" t="s">
        <v>58</v>
      </c>
      <c r="B34" s="28"/>
      <c r="C34" s="29">
        <f aca="true" t="shared" si="3" ref="C34:Y34">SUM(C29:C33)</f>
        <v>27721274</v>
      </c>
      <c r="D34" s="29">
        <f>SUM(D29:D33)</f>
        <v>0</v>
      </c>
      <c r="E34" s="30">
        <f t="shared" si="3"/>
        <v>0</v>
      </c>
      <c r="F34" s="31">
        <f t="shared" si="3"/>
        <v>0</v>
      </c>
      <c r="G34" s="31">
        <f t="shared" si="3"/>
        <v>38556754</v>
      </c>
      <c r="H34" s="31">
        <f t="shared" si="3"/>
        <v>-383523</v>
      </c>
      <c r="I34" s="31">
        <f t="shared" si="3"/>
        <v>-1758373</v>
      </c>
      <c r="J34" s="31">
        <f t="shared" si="3"/>
        <v>36414858</v>
      </c>
      <c r="K34" s="31">
        <f t="shared" si="3"/>
        <v>-403303</v>
      </c>
      <c r="L34" s="31">
        <f t="shared" si="3"/>
        <v>8463378</v>
      </c>
      <c r="M34" s="31">
        <f t="shared" si="3"/>
        <v>19439142</v>
      </c>
      <c r="N34" s="31">
        <f t="shared" si="3"/>
        <v>27499217</v>
      </c>
      <c r="O34" s="31">
        <f t="shared" si="3"/>
        <v>-11177487</v>
      </c>
      <c r="P34" s="31">
        <f t="shared" si="3"/>
        <v>-3205638</v>
      </c>
      <c r="Q34" s="31">
        <f t="shared" si="3"/>
        <v>27044156</v>
      </c>
      <c r="R34" s="31">
        <f t="shared" si="3"/>
        <v>12661031</v>
      </c>
      <c r="S34" s="31">
        <f t="shared" si="3"/>
        <v>4658716</v>
      </c>
      <c r="T34" s="31">
        <f t="shared" si="3"/>
        <v>-5625638</v>
      </c>
      <c r="U34" s="31">
        <f t="shared" si="3"/>
        <v>-12396076</v>
      </c>
      <c r="V34" s="31">
        <f t="shared" si="3"/>
        <v>-13362998</v>
      </c>
      <c r="W34" s="31">
        <f t="shared" si="3"/>
        <v>63212108</v>
      </c>
      <c r="X34" s="31">
        <f t="shared" si="3"/>
        <v>0</v>
      </c>
      <c r="Y34" s="31">
        <f t="shared" si="3"/>
        <v>63212108</v>
      </c>
      <c r="Z34" s="32">
        <f>+IF(X34&lt;&gt;0,+(Y34/X34)*100,0)</f>
        <v>0</v>
      </c>
      <c r="AA34" s="33">
        <f>SUM(AA29:AA33)</f>
        <v>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59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60</v>
      </c>
      <c r="B37" s="17"/>
      <c r="C37" s="18">
        <v>-46999</v>
      </c>
      <c r="D37" s="18"/>
      <c r="E37" s="19"/>
      <c r="F37" s="20"/>
      <c r="G37" s="20">
        <v>-46999</v>
      </c>
      <c r="H37" s="20"/>
      <c r="I37" s="20"/>
      <c r="J37" s="20">
        <v>-46999</v>
      </c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>
        <v>3513</v>
      </c>
      <c r="V37" s="20">
        <v>3513</v>
      </c>
      <c r="W37" s="20">
        <v>-43486</v>
      </c>
      <c r="X37" s="20"/>
      <c r="Y37" s="20">
        <v>-43486</v>
      </c>
      <c r="Z37" s="21"/>
      <c r="AA37" s="22"/>
    </row>
    <row r="38" spans="1:27" ht="12.75">
      <c r="A38" s="23" t="s">
        <v>57</v>
      </c>
      <c r="B38" s="17"/>
      <c r="C38" s="18">
        <v>6339770</v>
      </c>
      <c r="D38" s="18"/>
      <c r="E38" s="19"/>
      <c r="F38" s="20"/>
      <c r="G38" s="20">
        <v>6339770</v>
      </c>
      <c r="H38" s="20"/>
      <c r="I38" s="20"/>
      <c r="J38" s="20">
        <v>6339770</v>
      </c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>
        <v>6339770</v>
      </c>
      <c r="X38" s="20"/>
      <c r="Y38" s="20">
        <v>6339770</v>
      </c>
      <c r="Z38" s="21"/>
      <c r="AA38" s="22"/>
    </row>
    <row r="39" spans="1:27" ht="12.75">
      <c r="A39" s="27" t="s">
        <v>61</v>
      </c>
      <c r="B39" s="35"/>
      <c r="C39" s="29">
        <f aca="true" t="shared" si="4" ref="C39:Y39">SUM(C37:C38)</f>
        <v>6292771</v>
      </c>
      <c r="D39" s="29">
        <f>SUM(D37:D38)</f>
        <v>0</v>
      </c>
      <c r="E39" s="36">
        <f t="shared" si="4"/>
        <v>0</v>
      </c>
      <c r="F39" s="37">
        <f t="shared" si="4"/>
        <v>0</v>
      </c>
      <c r="G39" s="37">
        <f t="shared" si="4"/>
        <v>6292771</v>
      </c>
      <c r="H39" s="37">
        <f t="shared" si="4"/>
        <v>0</v>
      </c>
      <c r="I39" s="37">
        <f t="shared" si="4"/>
        <v>0</v>
      </c>
      <c r="J39" s="37">
        <f t="shared" si="4"/>
        <v>6292771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3513</v>
      </c>
      <c r="V39" s="37">
        <f t="shared" si="4"/>
        <v>3513</v>
      </c>
      <c r="W39" s="37">
        <f t="shared" si="4"/>
        <v>6296284</v>
      </c>
      <c r="X39" s="37">
        <f t="shared" si="4"/>
        <v>0</v>
      </c>
      <c r="Y39" s="37">
        <f t="shared" si="4"/>
        <v>6296284</v>
      </c>
      <c r="Z39" s="38">
        <f>+IF(X39&lt;&gt;0,+(Y39/X39)*100,0)</f>
        <v>0</v>
      </c>
      <c r="AA39" s="39">
        <f>SUM(AA37:AA38)</f>
        <v>0</v>
      </c>
    </row>
    <row r="40" spans="1:27" ht="12.75">
      <c r="A40" s="27" t="s">
        <v>62</v>
      </c>
      <c r="B40" s="28"/>
      <c r="C40" s="29">
        <f aca="true" t="shared" si="5" ref="C40:Y40">+C34+C39</f>
        <v>34014045</v>
      </c>
      <c r="D40" s="29">
        <f>+D34+D39</f>
        <v>0</v>
      </c>
      <c r="E40" s="30">
        <f t="shared" si="5"/>
        <v>0</v>
      </c>
      <c r="F40" s="31">
        <f t="shared" si="5"/>
        <v>0</v>
      </c>
      <c r="G40" s="31">
        <f t="shared" si="5"/>
        <v>44849525</v>
      </c>
      <c r="H40" s="31">
        <f t="shared" si="5"/>
        <v>-383523</v>
      </c>
      <c r="I40" s="31">
        <f t="shared" si="5"/>
        <v>-1758373</v>
      </c>
      <c r="J40" s="31">
        <f t="shared" si="5"/>
        <v>42707629</v>
      </c>
      <c r="K40" s="31">
        <f t="shared" si="5"/>
        <v>-403303</v>
      </c>
      <c r="L40" s="31">
        <f t="shared" si="5"/>
        <v>8463378</v>
      </c>
      <c r="M40" s="31">
        <f t="shared" si="5"/>
        <v>19439142</v>
      </c>
      <c r="N40" s="31">
        <f t="shared" si="5"/>
        <v>27499217</v>
      </c>
      <c r="O40" s="31">
        <f t="shared" si="5"/>
        <v>-11177487</v>
      </c>
      <c r="P40" s="31">
        <f t="shared" si="5"/>
        <v>-3205638</v>
      </c>
      <c r="Q40" s="31">
        <f t="shared" si="5"/>
        <v>27044156</v>
      </c>
      <c r="R40" s="31">
        <f t="shared" si="5"/>
        <v>12661031</v>
      </c>
      <c r="S40" s="31">
        <f t="shared" si="5"/>
        <v>4658716</v>
      </c>
      <c r="T40" s="31">
        <f t="shared" si="5"/>
        <v>-5625638</v>
      </c>
      <c r="U40" s="31">
        <f t="shared" si="5"/>
        <v>-12392563</v>
      </c>
      <c r="V40" s="31">
        <f t="shared" si="5"/>
        <v>-13359485</v>
      </c>
      <c r="W40" s="31">
        <f t="shared" si="5"/>
        <v>69508392</v>
      </c>
      <c r="X40" s="31">
        <f t="shared" si="5"/>
        <v>0</v>
      </c>
      <c r="Y40" s="31">
        <f t="shared" si="5"/>
        <v>69508392</v>
      </c>
      <c r="Z40" s="32">
        <f>+IF(X40&lt;&gt;0,+(Y40/X40)*100,0)</f>
        <v>0</v>
      </c>
      <c r="AA40" s="33">
        <f>+AA34+AA39</f>
        <v>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613397792</v>
      </c>
      <c r="D42" s="43">
        <f>+D25-D40</f>
        <v>0</v>
      </c>
      <c r="E42" s="44">
        <f t="shared" si="6"/>
        <v>-15269995</v>
      </c>
      <c r="F42" s="45">
        <f t="shared" si="6"/>
        <v>29671399</v>
      </c>
      <c r="G42" s="45">
        <f t="shared" si="6"/>
        <v>692701950</v>
      </c>
      <c r="H42" s="45">
        <f t="shared" si="6"/>
        <v>-10274776</v>
      </c>
      <c r="I42" s="45">
        <f t="shared" si="6"/>
        <v>-9300899</v>
      </c>
      <c r="J42" s="45">
        <f t="shared" si="6"/>
        <v>673126275</v>
      </c>
      <c r="K42" s="45">
        <f t="shared" si="6"/>
        <v>-11087596</v>
      </c>
      <c r="L42" s="45">
        <f t="shared" si="6"/>
        <v>-8156372</v>
      </c>
      <c r="M42" s="45">
        <f t="shared" si="6"/>
        <v>50912072</v>
      </c>
      <c r="N42" s="45">
        <f t="shared" si="6"/>
        <v>31668104</v>
      </c>
      <c r="O42" s="45">
        <f t="shared" si="6"/>
        <v>-27934462</v>
      </c>
      <c r="P42" s="45">
        <f t="shared" si="6"/>
        <v>-23943366</v>
      </c>
      <c r="Q42" s="45">
        <f t="shared" si="6"/>
        <v>29111020</v>
      </c>
      <c r="R42" s="45">
        <f t="shared" si="6"/>
        <v>-22766808</v>
      </c>
      <c r="S42" s="45">
        <f t="shared" si="6"/>
        <v>-12093290</v>
      </c>
      <c r="T42" s="45">
        <f t="shared" si="6"/>
        <v>-11682143</v>
      </c>
      <c r="U42" s="45">
        <f t="shared" si="6"/>
        <v>-12132155</v>
      </c>
      <c r="V42" s="45">
        <f t="shared" si="6"/>
        <v>-35907588</v>
      </c>
      <c r="W42" s="45">
        <f t="shared" si="6"/>
        <v>646119983</v>
      </c>
      <c r="X42" s="45">
        <f t="shared" si="6"/>
        <v>29671399</v>
      </c>
      <c r="Y42" s="45">
        <f t="shared" si="6"/>
        <v>616448584</v>
      </c>
      <c r="Z42" s="46">
        <f>+IF(X42&lt;&gt;0,+(Y42/X42)*100,0)</f>
        <v>2077.585165431532</v>
      </c>
      <c r="AA42" s="47">
        <f>+AA25-AA40</f>
        <v>29671399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573496383</v>
      </c>
      <c r="D45" s="18"/>
      <c r="E45" s="19"/>
      <c r="F45" s="20">
        <v>29671399</v>
      </c>
      <c r="G45" s="20">
        <v>589645050</v>
      </c>
      <c r="H45" s="20">
        <v>3345</v>
      </c>
      <c r="I45" s="20"/>
      <c r="J45" s="20">
        <v>589648395</v>
      </c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>
        <v>589648395</v>
      </c>
      <c r="X45" s="20">
        <v>29671399</v>
      </c>
      <c r="Y45" s="20">
        <v>559976996</v>
      </c>
      <c r="Z45" s="48">
        <v>1887.26</v>
      </c>
      <c r="AA45" s="22">
        <v>29671399</v>
      </c>
    </row>
    <row r="46" spans="1:27" ht="12.75">
      <c r="A46" s="23" t="s">
        <v>67</v>
      </c>
      <c r="B46" s="17"/>
      <c r="C46" s="18">
        <v>23586444</v>
      </c>
      <c r="D46" s="18"/>
      <c r="E46" s="19"/>
      <c r="F46" s="20"/>
      <c r="G46" s="20">
        <v>31927625</v>
      </c>
      <c r="H46" s="20"/>
      <c r="I46" s="20">
        <v>378787</v>
      </c>
      <c r="J46" s="20">
        <v>32306412</v>
      </c>
      <c r="K46" s="20">
        <v>125740</v>
      </c>
      <c r="L46" s="20">
        <v>125466</v>
      </c>
      <c r="M46" s="20">
        <v>126185</v>
      </c>
      <c r="N46" s="20">
        <v>377391</v>
      </c>
      <c r="O46" s="20">
        <v>128221</v>
      </c>
      <c r="P46" s="20">
        <v>115268</v>
      </c>
      <c r="Q46" s="20">
        <v>-8224437</v>
      </c>
      <c r="R46" s="20">
        <v>-7980948</v>
      </c>
      <c r="S46" s="20">
        <v>84099</v>
      </c>
      <c r="T46" s="20">
        <v>58419</v>
      </c>
      <c r="U46" s="20"/>
      <c r="V46" s="20">
        <v>142518</v>
      </c>
      <c r="W46" s="20">
        <v>24845373</v>
      </c>
      <c r="X46" s="20"/>
      <c r="Y46" s="20">
        <v>24845373</v>
      </c>
      <c r="Z46" s="48"/>
      <c r="AA46" s="22"/>
    </row>
    <row r="47" spans="1:27" ht="12.75">
      <c r="A47" s="23"/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68</v>
      </c>
      <c r="B48" s="50" t="s">
        <v>64</v>
      </c>
      <c r="C48" s="51">
        <f aca="true" t="shared" si="7" ref="C48:Y48">SUM(C45:C47)</f>
        <v>597082827</v>
      </c>
      <c r="D48" s="51">
        <f>SUM(D45:D47)</f>
        <v>0</v>
      </c>
      <c r="E48" s="52">
        <f t="shared" si="7"/>
        <v>0</v>
      </c>
      <c r="F48" s="53">
        <f t="shared" si="7"/>
        <v>29671399</v>
      </c>
      <c r="G48" s="53">
        <f t="shared" si="7"/>
        <v>621572675</v>
      </c>
      <c r="H48" s="53">
        <f t="shared" si="7"/>
        <v>3345</v>
      </c>
      <c r="I48" s="53">
        <f t="shared" si="7"/>
        <v>378787</v>
      </c>
      <c r="J48" s="53">
        <f t="shared" si="7"/>
        <v>621954807</v>
      </c>
      <c r="K48" s="53">
        <f t="shared" si="7"/>
        <v>125740</v>
      </c>
      <c r="L48" s="53">
        <f t="shared" si="7"/>
        <v>125466</v>
      </c>
      <c r="M48" s="53">
        <f t="shared" si="7"/>
        <v>126185</v>
      </c>
      <c r="N48" s="53">
        <f t="shared" si="7"/>
        <v>377391</v>
      </c>
      <c r="O48" s="53">
        <f t="shared" si="7"/>
        <v>128221</v>
      </c>
      <c r="P48" s="53">
        <f t="shared" si="7"/>
        <v>115268</v>
      </c>
      <c r="Q48" s="53">
        <f t="shared" si="7"/>
        <v>-8224437</v>
      </c>
      <c r="R48" s="53">
        <f t="shared" si="7"/>
        <v>-7980948</v>
      </c>
      <c r="S48" s="53">
        <f t="shared" si="7"/>
        <v>84099</v>
      </c>
      <c r="T48" s="53">
        <f t="shared" si="7"/>
        <v>58419</v>
      </c>
      <c r="U48" s="53">
        <f t="shared" si="7"/>
        <v>0</v>
      </c>
      <c r="V48" s="53">
        <f t="shared" si="7"/>
        <v>142518</v>
      </c>
      <c r="W48" s="53">
        <f t="shared" si="7"/>
        <v>614493768</v>
      </c>
      <c r="X48" s="53">
        <f t="shared" si="7"/>
        <v>29671399</v>
      </c>
      <c r="Y48" s="53">
        <f t="shared" si="7"/>
        <v>584822369</v>
      </c>
      <c r="Z48" s="54">
        <f>+IF(X48&lt;&gt;0,+(Y48/X48)*100,0)</f>
        <v>1970.9969489473685</v>
      </c>
      <c r="AA48" s="55">
        <f>SUM(AA45:AA47)</f>
        <v>29671399</v>
      </c>
    </row>
    <row r="49" spans="1:27" ht="12.75">
      <c r="A49" s="56" t="s">
        <v>123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124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125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7" t="s">
        <v>120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126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5256027</v>
      </c>
      <c r="D6" s="18"/>
      <c r="E6" s="19">
        <v>136882509</v>
      </c>
      <c r="F6" s="20">
        <v>12879617</v>
      </c>
      <c r="G6" s="20">
        <v>-7293681</v>
      </c>
      <c r="H6" s="20">
        <v>7182314</v>
      </c>
      <c r="I6" s="20">
        <v>26210200</v>
      </c>
      <c r="J6" s="20">
        <v>26098833</v>
      </c>
      <c r="K6" s="20">
        <v>-4885500</v>
      </c>
      <c r="L6" s="20">
        <v>4238933</v>
      </c>
      <c r="M6" s="20">
        <v>6727496</v>
      </c>
      <c r="N6" s="20">
        <v>6080929</v>
      </c>
      <c r="O6" s="20">
        <v>-16064362</v>
      </c>
      <c r="P6" s="20">
        <v>9917067</v>
      </c>
      <c r="Q6" s="20">
        <v>21757497</v>
      </c>
      <c r="R6" s="20">
        <v>15610202</v>
      </c>
      <c r="S6" s="20">
        <v>-20144987</v>
      </c>
      <c r="T6" s="20">
        <v>-801656</v>
      </c>
      <c r="U6" s="20">
        <v>-84870326</v>
      </c>
      <c r="V6" s="20">
        <v>-105816969</v>
      </c>
      <c r="W6" s="20">
        <v>-58027005</v>
      </c>
      <c r="X6" s="20">
        <v>1147436</v>
      </c>
      <c r="Y6" s="20">
        <v>-59174441</v>
      </c>
      <c r="Z6" s="21">
        <v>-5157.1</v>
      </c>
      <c r="AA6" s="22">
        <v>12879617</v>
      </c>
    </row>
    <row r="7" spans="1:27" ht="12.75">
      <c r="A7" s="23" t="s">
        <v>34</v>
      </c>
      <c r="B7" s="17"/>
      <c r="C7" s="18">
        <v>27592545</v>
      </c>
      <c r="D7" s="18"/>
      <c r="E7" s="19"/>
      <c r="F7" s="20">
        <v>84953207</v>
      </c>
      <c r="G7" s="20">
        <v>46240267</v>
      </c>
      <c r="H7" s="20">
        <v>-8290780</v>
      </c>
      <c r="I7" s="20">
        <v>-31543601</v>
      </c>
      <c r="J7" s="20">
        <v>6405886</v>
      </c>
      <c r="K7" s="20">
        <v>-9518353</v>
      </c>
      <c r="L7" s="20">
        <v>-7226015</v>
      </c>
      <c r="M7" s="20">
        <v>33578692</v>
      </c>
      <c r="N7" s="20">
        <v>16834324</v>
      </c>
      <c r="O7" s="20">
        <v>601360</v>
      </c>
      <c r="P7" s="20">
        <v>-17487866</v>
      </c>
      <c r="Q7" s="20">
        <v>8462160</v>
      </c>
      <c r="R7" s="20">
        <v>-8424346</v>
      </c>
      <c r="S7" s="20">
        <v>12897550</v>
      </c>
      <c r="T7" s="20">
        <v>-10653749</v>
      </c>
      <c r="U7" s="20">
        <v>43776416</v>
      </c>
      <c r="V7" s="20">
        <v>46020217</v>
      </c>
      <c r="W7" s="20">
        <v>60836081</v>
      </c>
      <c r="X7" s="20">
        <v>-25000000</v>
      </c>
      <c r="Y7" s="20">
        <v>85836081</v>
      </c>
      <c r="Z7" s="21">
        <v>-343.34</v>
      </c>
      <c r="AA7" s="22">
        <v>84953207</v>
      </c>
    </row>
    <row r="8" spans="1:27" ht="12.75">
      <c r="A8" s="23" t="s">
        <v>35</v>
      </c>
      <c r="B8" s="17"/>
      <c r="C8" s="18">
        <v>-1011758</v>
      </c>
      <c r="D8" s="18"/>
      <c r="E8" s="19">
        <v>12220620</v>
      </c>
      <c r="F8" s="20">
        <v>28304674</v>
      </c>
      <c r="G8" s="20">
        <v>1160643</v>
      </c>
      <c r="H8" s="20">
        <v>1574361</v>
      </c>
      <c r="I8" s="20">
        <v>519499</v>
      </c>
      <c r="J8" s="20">
        <v>3254503</v>
      </c>
      <c r="K8" s="20">
        <v>1394239</v>
      </c>
      <c r="L8" s="20">
        <v>1851622</v>
      </c>
      <c r="M8" s="20">
        <v>2089155</v>
      </c>
      <c r="N8" s="20">
        <v>5335016</v>
      </c>
      <c r="O8" s="20">
        <v>1665221</v>
      </c>
      <c r="P8" s="20">
        <v>571858</v>
      </c>
      <c r="Q8" s="20">
        <v>1088394</v>
      </c>
      <c r="R8" s="20">
        <v>3325473</v>
      </c>
      <c r="S8" s="20">
        <v>2289330</v>
      </c>
      <c r="T8" s="20">
        <v>1728391</v>
      </c>
      <c r="U8" s="20">
        <v>-480964</v>
      </c>
      <c r="V8" s="20">
        <v>3536757</v>
      </c>
      <c r="W8" s="20">
        <v>15451749</v>
      </c>
      <c r="X8" s="20">
        <v>4608447</v>
      </c>
      <c r="Y8" s="20">
        <v>10843302</v>
      </c>
      <c r="Z8" s="21">
        <v>235.29</v>
      </c>
      <c r="AA8" s="22">
        <v>28304674</v>
      </c>
    </row>
    <row r="9" spans="1:27" ht="12.75">
      <c r="A9" s="23" t="s">
        <v>36</v>
      </c>
      <c r="B9" s="17"/>
      <c r="C9" s="18">
        <v>-6330347</v>
      </c>
      <c r="D9" s="18"/>
      <c r="E9" s="19">
        <v>457921</v>
      </c>
      <c r="F9" s="20">
        <v>3790684</v>
      </c>
      <c r="G9" s="20">
        <v>-1864775</v>
      </c>
      <c r="H9" s="20">
        <v>700810</v>
      </c>
      <c r="I9" s="20">
        <v>140263</v>
      </c>
      <c r="J9" s="20">
        <v>-1023702</v>
      </c>
      <c r="K9" s="20">
        <v>1291400</v>
      </c>
      <c r="L9" s="20">
        <v>-1379124</v>
      </c>
      <c r="M9" s="20">
        <v>108403</v>
      </c>
      <c r="N9" s="20">
        <v>20679</v>
      </c>
      <c r="O9" s="20">
        <v>-626643</v>
      </c>
      <c r="P9" s="20">
        <v>452152</v>
      </c>
      <c r="Q9" s="20">
        <v>-771673</v>
      </c>
      <c r="R9" s="20">
        <v>-946164</v>
      </c>
      <c r="S9" s="20">
        <v>260824</v>
      </c>
      <c r="T9" s="20">
        <v>1014298</v>
      </c>
      <c r="U9" s="20">
        <v>3354878</v>
      </c>
      <c r="V9" s="20">
        <v>4630000</v>
      </c>
      <c r="W9" s="20">
        <v>2680813</v>
      </c>
      <c r="X9" s="20">
        <v>487921</v>
      </c>
      <c r="Y9" s="20">
        <v>2192892</v>
      </c>
      <c r="Z9" s="21">
        <v>449.44</v>
      </c>
      <c r="AA9" s="22">
        <v>3790684</v>
      </c>
    </row>
    <row r="10" spans="1:27" ht="12.7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2.75">
      <c r="A11" s="23" t="s">
        <v>38</v>
      </c>
      <c r="B11" s="17"/>
      <c r="C11" s="18">
        <v>-521</v>
      </c>
      <c r="D11" s="18"/>
      <c r="E11" s="19"/>
      <c r="F11" s="20"/>
      <c r="G11" s="20">
        <v>-124597</v>
      </c>
      <c r="H11" s="20">
        <v>-46431</v>
      </c>
      <c r="I11" s="20">
        <v>168147</v>
      </c>
      <c r="J11" s="20">
        <v>-2881</v>
      </c>
      <c r="K11" s="20">
        <v>11142</v>
      </c>
      <c r="L11" s="20">
        <v>-60638</v>
      </c>
      <c r="M11" s="20">
        <v>-9877</v>
      </c>
      <c r="N11" s="20">
        <v>-59373</v>
      </c>
      <c r="O11" s="20">
        <v>-4659</v>
      </c>
      <c r="P11" s="20">
        <v>-73175</v>
      </c>
      <c r="Q11" s="20"/>
      <c r="R11" s="20">
        <v>-77834</v>
      </c>
      <c r="S11" s="20"/>
      <c r="T11" s="20">
        <v>652</v>
      </c>
      <c r="U11" s="20">
        <v>78394</v>
      </c>
      <c r="V11" s="20">
        <v>79046</v>
      </c>
      <c r="W11" s="20">
        <v>-61042</v>
      </c>
      <c r="X11" s="20"/>
      <c r="Y11" s="20">
        <v>-61042</v>
      </c>
      <c r="Z11" s="21"/>
      <c r="AA11" s="22"/>
    </row>
    <row r="12" spans="1:27" ht="12.75">
      <c r="A12" s="27" t="s">
        <v>39</v>
      </c>
      <c r="B12" s="28"/>
      <c r="C12" s="29">
        <f aca="true" t="shared" si="0" ref="C12:Y12">SUM(C6:C11)</f>
        <v>25505946</v>
      </c>
      <c r="D12" s="29">
        <f>SUM(D6:D11)</f>
        <v>0</v>
      </c>
      <c r="E12" s="30">
        <f t="shared" si="0"/>
        <v>149561050</v>
      </c>
      <c r="F12" s="31">
        <f t="shared" si="0"/>
        <v>129928182</v>
      </c>
      <c r="G12" s="31">
        <f t="shared" si="0"/>
        <v>38117857</v>
      </c>
      <c r="H12" s="31">
        <f t="shared" si="0"/>
        <v>1120274</v>
      </c>
      <c r="I12" s="31">
        <f t="shared" si="0"/>
        <v>-4505492</v>
      </c>
      <c r="J12" s="31">
        <f t="shared" si="0"/>
        <v>34732639</v>
      </c>
      <c r="K12" s="31">
        <f t="shared" si="0"/>
        <v>-11707072</v>
      </c>
      <c r="L12" s="31">
        <f t="shared" si="0"/>
        <v>-2575222</v>
      </c>
      <c r="M12" s="31">
        <f t="shared" si="0"/>
        <v>42493869</v>
      </c>
      <c r="N12" s="31">
        <f t="shared" si="0"/>
        <v>28211575</v>
      </c>
      <c r="O12" s="31">
        <f t="shared" si="0"/>
        <v>-14429083</v>
      </c>
      <c r="P12" s="31">
        <f t="shared" si="0"/>
        <v>-6619964</v>
      </c>
      <c r="Q12" s="31">
        <f t="shared" si="0"/>
        <v>30536378</v>
      </c>
      <c r="R12" s="31">
        <f t="shared" si="0"/>
        <v>9487331</v>
      </c>
      <c r="S12" s="31">
        <f t="shared" si="0"/>
        <v>-4697283</v>
      </c>
      <c r="T12" s="31">
        <f t="shared" si="0"/>
        <v>-8712064</v>
      </c>
      <c r="U12" s="31">
        <f t="shared" si="0"/>
        <v>-38141602</v>
      </c>
      <c r="V12" s="31">
        <f t="shared" si="0"/>
        <v>-51550949</v>
      </c>
      <c r="W12" s="31">
        <f t="shared" si="0"/>
        <v>20880596</v>
      </c>
      <c r="X12" s="31">
        <f t="shared" si="0"/>
        <v>-18756196</v>
      </c>
      <c r="Y12" s="31">
        <f t="shared" si="0"/>
        <v>39636792</v>
      </c>
      <c r="Z12" s="32">
        <f>+IF(X12&lt;&gt;0,+(Y12/X12)*100,0)</f>
        <v>-211.32639048984134</v>
      </c>
      <c r="AA12" s="33">
        <f>SUM(AA6:AA11)</f>
        <v>129928182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2.7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2.75">
      <c r="A17" s="23" t="s">
        <v>43</v>
      </c>
      <c r="B17" s="17"/>
      <c r="C17" s="18">
        <v>236000</v>
      </c>
      <c r="D17" s="18"/>
      <c r="E17" s="19"/>
      <c r="F17" s="20">
        <v>20300000</v>
      </c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1"/>
      <c r="AA17" s="22">
        <v>20300000</v>
      </c>
    </row>
    <row r="18" spans="1:27" ht="12.7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>
        <v>30262731</v>
      </c>
      <c r="D19" s="18"/>
      <c r="E19" s="19">
        <v>33872001</v>
      </c>
      <c r="F19" s="20">
        <v>422574428</v>
      </c>
      <c r="G19" s="20"/>
      <c r="H19" s="20">
        <v>2544190</v>
      </c>
      <c r="I19" s="20">
        <v>1184458</v>
      </c>
      <c r="J19" s="20">
        <v>3728648</v>
      </c>
      <c r="K19" s="20">
        <v>2378534</v>
      </c>
      <c r="L19" s="20">
        <v>1287408</v>
      </c>
      <c r="M19" s="20">
        <v>950624</v>
      </c>
      <c r="N19" s="20">
        <v>4616566</v>
      </c>
      <c r="O19" s="20">
        <v>1095695</v>
      </c>
      <c r="P19" s="20">
        <v>2841523</v>
      </c>
      <c r="Q19" s="20">
        <v>10951897</v>
      </c>
      <c r="R19" s="20">
        <v>14889115</v>
      </c>
      <c r="S19" s="20">
        <v>-4304647</v>
      </c>
      <c r="T19" s="20">
        <v>421493</v>
      </c>
      <c r="U19" s="20">
        <v>26000749</v>
      </c>
      <c r="V19" s="20">
        <v>22117595</v>
      </c>
      <c r="W19" s="20">
        <v>45351924</v>
      </c>
      <c r="X19" s="20">
        <v>60939398</v>
      </c>
      <c r="Y19" s="20">
        <v>-15587474</v>
      </c>
      <c r="Z19" s="21">
        <v>-25.58</v>
      </c>
      <c r="AA19" s="22">
        <v>422574428</v>
      </c>
    </row>
    <row r="20" spans="1:27" ht="12.75">
      <c r="A20" s="23"/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46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2.75">
      <c r="A22" s="23" t="s">
        <v>47</v>
      </c>
      <c r="B22" s="17"/>
      <c r="C22" s="18">
        <v>-13234</v>
      </c>
      <c r="D22" s="18"/>
      <c r="E22" s="19">
        <v>-31955</v>
      </c>
      <c r="F22" s="20">
        <v>60894</v>
      </c>
      <c r="G22" s="20"/>
      <c r="H22" s="20"/>
      <c r="I22" s="20"/>
      <c r="J22" s="20"/>
      <c r="K22" s="20">
        <v>-4561</v>
      </c>
      <c r="L22" s="20">
        <v>-6212</v>
      </c>
      <c r="M22" s="20">
        <v>-34581</v>
      </c>
      <c r="N22" s="20">
        <v>-45354</v>
      </c>
      <c r="O22" s="20">
        <v>-17812</v>
      </c>
      <c r="P22" s="20">
        <v>-18829</v>
      </c>
      <c r="Q22" s="20">
        <v>91951</v>
      </c>
      <c r="R22" s="20">
        <v>55310</v>
      </c>
      <c r="S22" s="20">
        <v>-27537</v>
      </c>
      <c r="T22" s="20">
        <v>-12713</v>
      </c>
      <c r="U22" s="20">
        <v>4195</v>
      </c>
      <c r="V22" s="20">
        <v>-36055</v>
      </c>
      <c r="W22" s="20">
        <v>-26099</v>
      </c>
      <c r="X22" s="20">
        <v>-781</v>
      </c>
      <c r="Y22" s="20">
        <v>-25318</v>
      </c>
      <c r="Z22" s="21">
        <v>3241.74</v>
      </c>
      <c r="AA22" s="22">
        <v>60894</v>
      </c>
    </row>
    <row r="23" spans="1:27" ht="12.75">
      <c r="A23" s="23" t="s">
        <v>48</v>
      </c>
      <c r="B23" s="17"/>
      <c r="C23" s="18"/>
      <c r="D23" s="18"/>
      <c r="E23" s="19">
        <v>150000</v>
      </c>
      <c r="F23" s="20">
        <v>60000</v>
      </c>
      <c r="G23" s="24"/>
      <c r="H23" s="24"/>
      <c r="I23" s="24"/>
      <c r="J23" s="20"/>
      <c r="K23" s="24"/>
      <c r="L23" s="24"/>
      <c r="M23" s="20"/>
      <c r="N23" s="24"/>
      <c r="O23" s="24">
        <v>52339</v>
      </c>
      <c r="P23" s="24"/>
      <c r="Q23" s="20"/>
      <c r="R23" s="24">
        <v>52339</v>
      </c>
      <c r="S23" s="24"/>
      <c r="T23" s="20"/>
      <c r="U23" s="24"/>
      <c r="V23" s="24"/>
      <c r="W23" s="24">
        <v>52339</v>
      </c>
      <c r="X23" s="20">
        <v>60000</v>
      </c>
      <c r="Y23" s="24">
        <v>-7661</v>
      </c>
      <c r="Z23" s="25">
        <v>-12.77</v>
      </c>
      <c r="AA23" s="26">
        <v>60000</v>
      </c>
    </row>
    <row r="24" spans="1:27" ht="12.75">
      <c r="A24" s="27" t="s">
        <v>49</v>
      </c>
      <c r="B24" s="35"/>
      <c r="C24" s="29">
        <f aca="true" t="shared" si="1" ref="C24:Y24">SUM(C15:C23)</f>
        <v>30485497</v>
      </c>
      <c r="D24" s="29">
        <f>SUM(D15:D23)</f>
        <v>0</v>
      </c>
      <c r="E24" s="36">
        <f t="shared" si="1"/>
        <v>33990046</v>
      </c>
      <c r="F24" s="37">
        <f t="shared" si="1"/>
        <v>442995322</v>
      </c>
      <c r="G24" s="37">
        <f t="shared" si="1"/>
        <v>0</v>
      </c>
      <c r="H24" s="37">
        <f t="shared" si="1"/>
        <v>2544190</v>
      </c>
      <c r="I24" s="37">
        <f t="shared" si="1"/>
        <v>1184458</v>
      </c>
      <c r="J24" s="37">
        <f t="shared" si="1"/>
        <v>3728648</v>
      </c>
      <c r="K24" s="37">
        <f t="shared" si="1"/>
        <v>2373973</v>
      </c>
      <c r="L24" s="37">
        <f t="shared" si="1"/>
        <v>1281196</v>
      </c>
      <c r="M24" s="37">
        <f t="shared" si="1"/>
        <v>916043</v>
      </c>
      <c r="N24" s="37">
        <f t="shared" si="1"/>
        <v>4571212</v>
      </c>
      <c r="O24" s="37">
        <f t="shared" si="1"/>
        <v>1130222</v>
      </c>
      <c r="P24" s="37">
        <f t="shared" si="1"/>
        <v>2822694</v>
      </c>
      <c r="Q24" s="37">
        <f t="shared" si="1"/>
        <v>11043848</v>
      </c>
      <c r="R24" s="37">
        <f t="shared" si="1"/>
        <v>14996764</v>
      </c>
      <c r="S24" s="37">
        <f t="shared" si="1"/>
        <v>-4332184</v>
      </c>
      <c r="T24" s="37">
        <f t="shared" si="1"/>
        <v>408780</v>
      </c>
      <c r="U24" s="37">
        <f t="shared" si="1"/>
        <v>26004944</v>
      </c>
      <c r="V24" s="37">
        <f t="shared" si="1"/>
        <v>22081540</v>
      </c>
      <c r="W24" s="37">
        <f t="shared" si="1"/>
        <v>45378164</v>
      </c>
      <c r="X24" s="37">
        <f t="shared" si="1"/>
        <v>60998617</v>
      </c>
      <c r="Y24" s="37">
        <f t="shared" si="1"/>
        <v>-15620453</v>
      </c>
      <c r="Z24" s="38">
        <f>+IF(X24&lt;&gt;0,+(Y24/X24)*100,0)</f>
        <v>-25.60788058522704</v>
      </c>
      <c r="AA24" s="39">
        <f>SUM(AA15:AA23)</f>
        <v>442995322</v>
      </c>
    </row>
    <row r="25" spans="1:27" ht="12.75">
      <c r="A25" s="27" t="s">
        <v>50</v>
      </c>
      <c r="B25" s="28"/>
      <c r="C25" s="29">
        <f aca="true" t="shared" si="2" ref="C25:Y25">+C12+C24</f>
        <v>55991443</v>
      </c>
      <c r="D25" s="29">
        <f>+D12+D24</f>
        <v>0</v>
      </c>
      <c r="E25" s="30">
        <f t="shared" si="2"/>
        <v>183551096</v>
      </c>
      <c r="F25" s="31">
        <f t="shared" si="2"/>
        <v>572923504</v>
      </c>
      <c r="G25" s="31">
        <f t="shared" si="2"/>
        <v>38117857</v>
      </c>
      <c r="H25" s="31">
        <f t="shared" si="2"/>
        <v>3664464</v>
      </c>
      <c r="I25" s="31">
        <f t="shared" si="2"/>
        <v>-3321034</v>
      </c>
      <c r="J25" s="31">
        <f t="shared" si="2"/>
        <v>38461287</v>
      </c>
      <c r="K25" s="31">
        <f t="shared" si="2"/>
        <v>-9333099</v>
      </c>
      <c r="L25" s="31">
        <f t="shared" si="2"/>
        <v>-1294026</v>
      </c>
      <c r="M25" s="31">
        <f t="shared" si="2"/>
        <v>43409912</v>
      </c>
      <c r="N25" s="31">
        <f t="shared" si="2"/>
        <v>32782787</v>
      </c>
      <c r="O25" s="31">
        <f t="shared" si="2"/>
        <v>-13298861</v>
      </c>
      <c r="P25" s="31">
        <f t="shared" si="2"/>
        <v>-3797270</v>
      </c>
      <c r="Q25" s="31">
        <f t="shared" si="2"/>
        <v>41580226</v>
      </c>
      <c r="R25" s="31">
        <f t="shared" si="2"/>
        <v>24484095</v>
      </c>
      <c r="S25" s="31">
        <f t="shared" si="2"/>
        <v>-9029467</v>
      </c>
      <c r="T25" s="31">
        <f t="shared" si="2"/>
        <v>-8303284</v>
      </c>
      <c r="U25" s="31">
        <f t="shared" si="2"/>
        <v>-12136658</v>
      </c>
      <c r="V25" s="31">
        <f t="shared" si="2"/>
        <v>-29469409</v>
      </c>
      <c r="W25" s="31">
        <f t="shared" si="2"/>
        <v>66258760</v>
      </c>
      <c r="X25" s="31">
        <f t="shared" si="2"/>
        <v>42242421</v>
      </c>
      <c r="Y25" s="31">
        <f t="shared" si="2"/>
        <v>24016339</v>
      </c>
      <c r="Z25" s="32">
        <f>+IF(X25&lt;&gt;0,+(Y25/X25)*100,0)</f>
        <v>56.85360457915042</v>
      </c>
      <c r="AA25" s="33">
        <f>+AA12+AA24</f>
        <v>572923504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51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52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53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54</v>
      </c>
      <c r="B30" s="17"/>
      <c r="C30" s="18">
        <v>320459</v>
      </c>
      <c r="D30" s="18"/>
      <c r="E30" s="19"/>
      <c r="F30" s="20">
        <v>677739</v>
      </c>
      <c r="G30" s="20"/>
      <c r="H30" s="20">
        <v>-80174</v>
      </c>
      <c r="I30" s="20"/>
      <c r="J30" s="20">
        <v>-80174</v>
      </c>
      <c r="K30" s="20">
        <v>-28702</v>
      </c>
      <c r="L30" s="20"/>
      <c r="M30" s="20">
        <v>-10327</v>
      </c>
      <c r="N30" s="20">
        <v>-39029</v>
      </c>
      <c r="O30" s="20">
        <v>-33408</v>
      </c>
      <c r="P30" s="20">
        <v>-114386</v>
      </c>
      <c r="Q30" s="20"/>
      <c r="R30" s="20">
        <v>-147794</v>
      </c>
      <c r="S30" s="20"/>
      <c r="T30" s="20"/>
      <c r="U30" s="20">
        <v>280802</v>
      </c>
      <c r="V30" s="20">
        <v>280802</v>
      </c>
      <c r="W30" s="20">
        <v>13805</v>
      </c>
      <c r="X30" s="20"/>
      <c r="Y30" s="20">
        <v>13805</v>
      </c>
      <c r="Z30" s="21"/>
      <c r="AA30" s="22">
        <v>677739</v>
      </c>
    </row>
    <row r="31" spans="1:27" ht="12.75">
      <c r="A31" s="23" t="s">
        <v>55</v>
      </c>
      <c r="B31" s="17"/>
      <c r="C31" s="18">
        <v>-7420</v>
      </c>
      <c r="D31" s="18"/>
      <c r="E31" s="19"/>
      <c r="F31" s="20">
        <v>5848</v>
      </c>
      <c r="G31" s="20">
        <v>500</v>
      </c>
      <c r="H31" s="20">
        <v>-500</v>
      </c>
      <c r="I31" s="20">
        <v>-670</v>
      </c>
      <c r="J31" s="20">
        <v>-670</v>
      </c>
      <c r="K31" s="20"/>
      <c r="L31" s="20"/>
      <c r="M31" s="20"/>
      <c r="N31" s="20"/>
      <c r="O31" s="20"/>
      <c r="P31" s="20"/>
      <c r="Q31" s="20"/>
      <c r="R31" s="20"/>
      <c r="S31" s="20"/>
      <c r="T31" s="20">
        <v>3140</v>
      </c>
      <c r="U31" s="20"/>
      <c r="V31" s="20">
        <v>3140</v>
      </c>
      <c r="W31" s="20">
        <v>2470</v>
      </c>
      <c r="X31" s="20">
        <v>26000</v>
      </c>
      <c r="Y31" s="20">
        <v>-23530</v>
      </c>
      <c r="Z31" s="21">
        <v>-90.5</v>
      </c>
      <c r="AA31" s="22">
        <v>5848</v>
      </c>
    </row>
    <row r="32" spans="1:27" ht="12.75">
      <c r="A32" s="23" t="s">
        <v>56</v>
      </c>
      <c r="B32" s="17"/>
      <c r="C32" s="18">
        <v>8918576</v>
      </c>
      <c r="D32" s="18"/>
      <c r="E32" s="19">
        <v>146423528</v>
      </c>
      <c r="F32" s="20">
        <v>49912586</v>
      </c>
      <c r="G32" s="20">
        <v>-11294479</v>
      </c>
      <c r="H32" s="20">
        <v>549333</v>
      </c>
      <c r="I32" s="20">
        <v>-2708315</v>
      </c>
      <c r="J32" s="20">
        <v>-13453461</v>
      </c>
      <c r="K32" s="20">
        <v>-940987</v>
      </c>
      <c r="L32" s="20">
        <v>5264264</v>
      </c>
      <c r="M32" s="20">
        <v>2382337</v>
      </c>
      <c r="N32" s="20">
        <v>6705614</v>
      </c>
      <c r="O32" s="20">
        <v>-8738288</v>
      </c>
      <c r="P32" s="20">
        <v>4210673</v>
      </c>
      <c r="Q32" s="20">
        <v>15691159</v>
      </c>
      <c r="R32" s="20">
        <v>11163544</v>
      </c>
      <c r="S32" s="20">
        <v>-1962090</v>
      </c>
      <c r="T32" s="20">
        <v>7684775</v>
      </c>
      <c r="U32" s="20">
        <v>-10450561</v>
      </c>
      <c r="V32" s="20">
        <v>-4727876</v>
      </c>
      <c r="W32" s="20">
        <v>-312179</v>
      </c>
      <c r="X32" s="20">
        <v>6767900</v>
      </c>
      <c r="Y32" s="20">
        <v>-7080079</v>
      </c>
      <c r="Z32" s="21">
        <v>-104.61</v>
      </c>
      <c r="AA32" s="22">
        <v>49912586</v>
      </c>
    </row>
    <row r="33" spans="1:27" ht="12.75">
      <c r="A33" s="23" t="s">
        <v>57</v>
      </c>
      <c r="B33" s="17"/>
      <c r="C33" s="18">
        <v>222194</v>
      </c>
      <c r="D33" s="18"/>
      <c r="E33" s="19">
        <v>6961022</v>
      </c>
      <c r="F33" s="20">
        <v>5907430</v>
      </c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>
        <v>1070932</v>
      </c>
      <c r="V33" s="20">
        <v>1070932</v>
      </c>
      <c r="W33" s="20">
        <v>1070932</v>
      </c>
      <c r="X33" s="20">
        <v>483274</v>
      </c>
      <c r="Y33" s="20">
        <v>587658</v>
      </c>
      <c r="Z33" s="21">
        <v>121.6</v>
      </c>
      <c r="AA33" s="22">
        <v>5907430</v>
      </c>
    </row>
    <row r="34" spans="1:27" ht="12.75">
      <c r="A34" s="27" t="s">
        <v>58</v>
      </c>
      <c r="B34" s="28"/>
      <c r="C34" s="29">
        <f aca="true" t="shared" si="3" ref="C34:Y34">SUM(C29:C33)</f>
        <v>9453809</v>
      </c>
      <c r="D34" s="29">
        <f>SUM(D29:D33)</f>
        <v>0</v>
      </c>
      <c r="E34" s="30">
        <f t="shared" si="3"/>
        <v>153384550</v>
      </c>
      <c r="F34" s="31">
        <f t="shared" si="3"/>
        <v>56503603</v>
      </c>
      <c r="G34" s="31">
        <f t="shared" si="3"/>
        <v>-11293979</v>
      </c>
      <c r="H34" s="31">
        <f t="shared" si="3"/>
        <v>468659</v>
      </c>
      <c r="I34" s="31">
        <f t="shared" si="3"/>
        <v>-2708985</v>
      </c>
      <c r="J34" s="31">
        <f t="shared" si="3"/>
        <v>-13534305</v>
      </c>
      <c r="K34" s="31">
        <f t="shared" si="3"/>
        <v>-969689</v>
      </c>
      <c r="L34" s="31">
        <f t="shared" si="3"/>
        <v>5264264</v>
      </c>
      <c r="M34" s="31">
        <f t="shared" si="3"/>
        <v>2372010</v>
      </c>
      <c r="N34" s="31">
        <f t="shared" si="3"/>
        <v>6666585</v>
      </c>
      <c r="O34" s="31">
        <f t="shared" si="3"/>
        <v>-8771696</v>
      </c>
      <c r="P34" s="31">
        <f t="shared" si="3"/>
        <v>4096287</v>
      </c>
      <c r="Q34" s="31">
        <f t="shared" si="3"/>
        <v>15691159</v>
      </c>
      <c r="R34" s="31">
        <f t="shared" si="3"/>
        <v>11015750</v>
      </c>
      <c r="S34" s="31">
        <f t="shared" si="3"/>
        <v>-1962090</v>
      </c>
      <c r="T34" s="31">
        <f t="shared" si="3"/>
        <v>7687915</v>
      </c>
      <c r="U34" s="31">
        <f t="shared" si="3"/>
        <v>-9098827</v>
      </c>
      <c r="V34" s="31">
        <f t="shared" si="3"/>
        <v>-3373002</v>
      </c>
      <c r="W34" s="31">
        <f t="shared" si="3"/>
        <v>775028</v>
      </c>
      <c r="X34" s="31">
        <f t="shared" si="3"/>
        <v>7277174</v>
      </c>
      <c r="Y34" s="31">
        <f t="shared" si="3"/>
        <v>-6502146</v>
      </c>
      <c r="Z34" s="32">
        <f>+IF(X34&lt;&gt;0,+(Y34/X34)*100,0)</f>
        <v>-89.34987675160716</v>
      </c>
      <c r="AA34" s="33">
        <f>SUM(AA29:AA33)</f>
        <v>56503603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59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60</v>
      </c>
      <c r="B37" s="17"/>
      <c r="C37" s="18">
        <v>89443</v>
      </c>
      <c r="D37" s="18"/>
      <c r="E37" s="19"/>
      <c r="F37" s="20">
        <v>540445</v>
      </c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>
        <v>-369734</v>
      </c>
      <c r="V37" s="20">
        <v>-369734</v>
      </c>
      <c r="W37" s="20">
        <v>-369734</v>
      </c>
      <c r="X37" s="20"/>
      <c r="Y37" s="20">
        <v>-369734</v>
      </c>
      <c r="Z37" s="21"/>
      <c r="AA37" s="22">
        <v>540445</v>
      </c>
    </row>
    <row r="38" spans="1:27" ht="12.75">
      <c r="A38" s="23" t="s">
        <v>57</v>
      </c>
      <c r="B38" s="17"/>
      <c r="C38" s="18">
        <v>567123</v>
      </c>
      <c r="D38" s="18"/>
      <c r="E38" s="19"/>
      <c r="F38" s="20">
        <v>16856803</v>
      </c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>
        <v>1424441</v>
      </c>
      <c r="V38" s="20">
        <v>1424441</v>
      </c>
      <c r="W38" s="20">
        <v>1424441</v>
      </c>
      <c r="X38" s="20"/>
      <c r="Y38" s="20">
        <v>1424441</v>
      </c>
      <c r="Z38" s="21"/>
      <c r="AA38" s="22">
        <v>16856803</v>
      </c>
    </row>
    <row r="39" spans="1:27" ht="12.75">
      <c r="A39" s="27" t="s">
        <v>61</v>
      </c>
      <c r="B39" s="35"/>
      <c r="C39" s="29">
        <f aca="true" t="shared" si="4" ref="C39:Y39">SUM(C37:C38)</f>
        <v>656566</v>
      </c>
      <c r="D39" s="29">
        <f>SUM(D37:D38)</f>
        <v>0</v>
      </c>
      <c r="E39" s="36">
        <f t="shared" si="4"/>
        <v>0</v>
      </c>
      <c r="F39" s="37">
        <f t="shared" si="4"/>
        <v>17397248</v>
      </c>
      <c r="G39" s="37">
        <f t="shared" si="4"/>
        <v>0</v>
      </c>
      <c r="H39" s="37">
        <f t="shared" si="4"/>
        <v>0</v>
      </c>
      <c r="I39" s="37">
        <f t="shared" si="4"/>
        <v>0</v>
      </c>
      <c r="J39" s="37">
        <f t="shared" si="4"/>
        <v>0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1054707</v>
      </c>
      <c r="V39" s="37">
        <f t="shared" si="4"/>
        <v>1054707</v>
      </c>
      <c r="W39" s="37">
        <f t="shared" si="4"/>
        <v>1054707</v>
      </c>
      <c r="X39" s="37">
        <f t="shared" si="4"/>
        <v>0</v>
      </c>
      <c r="Y39" s="37">
        <f t="shared" si="4"/>
        <v>1054707</v>
      </c>
      <c r="Z39" s="38">
        <f>+IF(X39&lt;&gt;0,+(Y39/X39)*100,0)</f>
        <v>0</v>
      </c>
      <c r="AA39" s="39">
        <f>SUM(AA37:AA38)</f>
        <v>17397248</v>
      </c>
    </row>
    <row r="40" spans="1:27" ht="12.75">
      <c r="A40" s="27" t="s">
        <v>62</v>
      </c>
      <c r="B40" s="28"/>
      <c r="C40" s="29">
        <f aca="true" t="shared" si="5" ref="C40:Y40">+C34+C39</f>
        <v>10110375</v>
      </c>
      <c r="D40" s="29">
        <f>+D34+D39</f>
        <v>0</v>
      </c>
      <c r="E40" s="30">
        <f t="shared" si="5"/>
        <v>153384550</v>
      </c>
      <c r="F40" s="31">
        <f t="shared" si="5"/>
        <v>73900851</v>
      </c>
      <c r="G40" s="31">
        <f t="shared" si="5"/>
        <v>-11293979</v>
      </c>
      <c r="H40" s="31">
        <f t="shared" si="5"/>
        <v>468659</v>
      </c>
      <c r="I40" s="31">
        <f t="shared" si="5"/>
        <v>-2708985</v>
      </c>
      <c r="J40" s="31">
        <f t="shared" si="5"/>
        <v>-13534305</v>
      </c>
      <c r="K40" s="31">
        <f t="shared" si="5"/>
        <v>-969689</v>
      </c>
      <c r="L40" s="31">
        <f t="shared" si="5"/>
        <v>5264264</v>
      </c>
      <c r="M40" s="31">
        <f t="shared" si="5"/>
        <v>2372010</v>
      </c>
      <c r="N40" s="31">
        <f t="shared" si="5"/>
        <v>6666585</v>
      </c>
      <c r="O40" s="31">
        <f t="shared" si="5"/>
        <v>-8771696</v>
      </c>
      <c r="P40" s="31">
        <f t="shared" si="5"/>
        <v>4096287</v>
      </c>
      <c r="Q40" s="31">
        <f t="shared" si="5"/>
        <v>15691159</v>
      </c>
      <c r="R40" s="31">
        <f t="shared" si="5"/>
        <v>11015750</v>
      </c>
      <c r="S40" s="31">
        <f t="shared" si="5"/>
        <v>-1962090</v>
      </c>
      <c r="T40" s="31">
        <f t="shared" si="5"/>
        <v>7687915</v>
      </c>
      <c r="U40" s="31">
        <f t="shared" si="5"/>
        <v>-8044120</v>
      </c>
      <c r="V40" s="31">
        <f t="shared" si="5"/>
        <v>-2318295</v>
      </c>
      <c r="W40" s="31">
        <f t="shared" si="5"/>
        <v>1829735</v>
      </c>
      <c r="X40" s="31">
        <f t="shared" si="5"/>
        <v>7277174</v>
      </c>
      <c r="Y40" s="31">
        <f t="shared" si="5"/>
        <v>-5447439</v>
      </c>
      <c r="Z40" s="32">
        <f>+IF(X40&lt;&gt;0,+(Y40/X40)*100,0)</f>
        <v>-74.85651710402968</v>
      </c>
      <c r="AA40" s="33">
        <f>+AA34+AA39</f>
        <v>73900851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45881068</v>
      </c>
      <c r="D42" s="43">
        <f>+D25-D40</f>
        <v>0</v>
      </c>
      <c r="E42" s="44">
        <f t="shared" si="6"/>
        <v>30166546</v>
      </c>
      <c r="F42" s="45">
        <f t="shared" si="6"/>
        <v>499022653</v>
      </c>
      <c r="G42" s="45">
        <f t="shared" si="6"/>
        <v>49411836</v>
      </c>
      <c r="H42" s="45">
        <f t="shared" si="6"/>
        <v>3195805</v>
      </c>
      <c r="I42" s="45">
        <f t="shared" si="6"/>
        <v>-612049</v>
      </c>
      <c r="J42" s="45">
        <f t="shared" si="6"/>
        <v>51995592</v>
      </c>
      <c r="K42" s="45">
        <f t="shared" si="6"/>
        <v>-8363410</v>
      </c>
      <c r="L42" s="45">
        <f t="shared" si="6"/>
        <v>-6558290</v>
      </c>
      <c r="M42" s="45">
        <f t="shared" si="6"/>
        <v>41037902</v>
      </c>
      <c r="N42" s="45">
        <f t="shared" si="6"/>
        <v>26116202</v>
      </c>
      <c r="O42" s="45">
        <f t="shared" si="6"/>
        <v>-4527165</v>
      </c>
      <c r="P42" s="45">
        <f t="shared" si="6"/>
        <v>-7893557</v>
      </c>
      <c r="Q42" s="45">
        <f t="shared" si="6"/>
        <v>25889067</v>
      </c>
      <c r="R42" s="45">
        <f t="shared" si="6"/>
        <v>13468345</v>
      </c>
      <c r="S42" s="45">
        <f t="shared" si="6"/>
        <v>-7067377</v>
      </c>
      <c r="T42" s="45">
        <f t="shared" si="6"/>
        <v>-15991199</v>
      </c>
      <c r="U42" s="45">
        <f t="shared" si="6"/>
        <v>-4092538</v>
      </c>
      <c r="V42" s="45">
        <f t="shared" si="6"/>
        <v>-27151114</v>
      </c>
      <c r="W42" s="45">
        <f t="shared" si="6"/>
        <v>64429025</v>
      </c>
      <c r="X42" s="45">
        <f t="shared" si="6"/>
        <v>34965247</v>
      </c>
      <c r="Y42" s="45">
        <f t="shared" si="6"/>
        <v>29463778</v>
      </c>
      <c r="Z42" s="46">
        <f>+IF(X42&lt;&gt;0,+(Y42/X42)*100,0)</f>
        <v>84.26589407476514</v>
      </c>
      <c r="AA42" s="47">
        <f>+AA25-AA40</f>
        <v>499022653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-2973405</v>
      </c>
      <c r="D45" s="18"/>
      <c r="E45" s="19"/>
      <c r="F45" s="20">
        <v>487485890</v>
      </c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>
        <v>28255327</v>
      </c>
      <c r="Y45" s="20">
        <v>-28255327</v>
      </c>
      <c r="Z45" s="48">
        <v>-100</v>
      </c>
      <c r="AA45" s="22">
        <v>487485890</v>
      </c>
    </row>
    <row r="46" spans="1:27" ht="12.75">
      <c r="A46" s="23" t="s">
        <v>67</v>
      </c>
      <c r="B46" s="17"/>
      <c r="C46" s="18"/>
      <c r="D46" s="18"/>
      <c r="E46" s="19"/>
      <c r="F46" s="20">
        <v>4826843</v>
      </c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>
        <v>4826843</v>
      </c>
    </row>
    <row r="47" spans="1:27" ht="12.75">
      <c r="A47" s="23"/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68</v>
      </c>
      <c r="B48" s="50" t="s">
        <v>64</v>
      </c>
      <c r="C48" s="51">
        <f aca="true" t="shared" si="7" ref="C48:Y48">SUM(C45:C47)</f>
        <v>-2973405</v>
      </c>
      <c r="D48" s="51">
        <f>SUM(D45:D47)</f>
        <v>0</v>
      </c>
      <c r="E48" s="52">
        <f t="shared" si="7"/>
        <v>0</v>
      </c>
      <c r="F48" s="53">
        <f t="shared" si="7"/>
        <v>492312733</v>
      </c>
      <c r="G48" s="53">
        <f t="shared" si="7"/>
        <v>0</v>
      </c>
      <c r="H48" s="53">
        <f t="shared" si="7"/>
        <v>0</v>
      </c>
      <c r="I48" s="53">
        <f t="shared" si="7"/>
        <v>0</v>
      </c>
      <c r="J48" s="53">
        <f t="shared" si="7"/>
        <v>0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0</v>
      </c>
      <c r="X48" s="53">
        <f t="shared" si="7"/>
        <v>28255327</v>
      </c>
      <c r="Y48" s="53">
        <f t="shared" si="7"/>
        <v>-28255327</v>
      </c>
      <c r="Z48" s="54">
        <f>+IF(X48&lt;&gt;0,+(Y48/X48)*100,0)</f>
        <v>-100</v>
      </c>
      <c r="AA48" s="55">
        <f>SUM(AA45:AA47)</f>
        <v>492312733</v>
      </c>
    </row>
    <row r="49" spans="1:27" ht="12.75">
      <c r="A49" s="56" t="s">
        <v>123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124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125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7" t="s">
        <v>121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126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53025984</v>
      </c>
      <c r="D6" s="18"/>
      <c r="E6" s="19">
        <v>169974635</v>
      </c>
      <c r="F6" s="20">
        <v>22012033</v>
      </c>
      <c r="G6" s="20">
        <v>413505</v>
      </c>
      <c r="H6" s="20">
        <v>167204982</v>
      </c>
      <c r="I6" s="20">
        <v>-57194026</v>
      </c>
      <c r="J6" s="20">
        <v>110424461</v>
      </c>
      <c r="K6" s="20">
        <v>-36549611</v>
      </c>
      <c r="L6" s="20">
        <v>-28161854</v>
      </c>
      <c r="M6" s="20">
        <v>-6785846</v>
      </c>
      <c r="N6" s="20">
        <v>-71497311</v>
      </c>
      <c r="O6" s="20">
        <v>47083702</v>
      </c>
      <c r="P6" s="20">
        <v>-40165557</v>
      </c>
      <c r="Q6" s="20">
        <v>71628748</v>
      </c>
      <c r="R6" s="20">
        <v>78546893</v>
      </c>
      <c r="S6" s="20">
        <v>-7377009</v>
      </c>
      <c r="T6" s="20">
        <v>-67206459</v>
      </c>
      <c r="U6" s="20">
        <v>-21053707</v>
      </c>
      <c r="V6" s="20">
        <v>-95637175</v>
      </c>
      <c r="W6" s="20">
        <v>21836868</v>
      </c>
      <c r="X6" s="20">
        <v>22012033</v>
      </c>
      <c r="Y6" s="20">
        <v>-175165</v>
      </c>
      <c r="Z6" s="21">
        <v>-0.8</v>
      </c>
      <c r="AA6" s="22">
        <v>22012033</v>
      </c>
    </row>
    <row r="7" spans="1:27" ht="12.75">
      <c r="A7" s="23" t="s">
        <v>34</v>
      </c>
      <c r="B7" s="17"/>
      <c r="C7" s="18">
        <v>5336831</v>
      </c>
      <c r="D7" s="18"/>
      <c r="E7" s="19">
        <v>37087466</v>
      </c>
      <c r="F7" s="20">
        <v>6648267</v>
      </c>
      <c r="G7" s="20">
        <v>60543023</v>
      </c>
      <c r="H7" s="20">
        <v>-21393431</v>
      </c>
      <c r="I7" s="20">
        <v>-17108866</v>
      </c>
      <c r="J7" s="20">
        <v>22040726</v>
      </c>
      <c r="K7" s="20">
        <v>-7760680</v>
      </c>
      <c r="L7" s="20">
        <v>-3734222</v>
      </c>
      <c r="M7" s="20">
        <v>31917751</v>
      </c>
      <c r="N7" s="20">
        <v>20422849</v>
      </c>
      <c r="O7" s="20">
        <v>-16017005</v>
      </c>
      <c r="P7" s="20">
        <v>-3693529</v>
      </c>
      <c r="Q7" s="20">
        <v>25110023</v>
      </c>
      <c r="R7" s="20">
        <v>5399489</v>
      </c>
      <c r="S7" s="20">
        <v>212993</v>
      </c>
      <c r="T7" s="20">
        <v>-5858685</v>
      </c>
      <c r="U7" s="20">
        <v>-25250871</v>
      </c>
      <c r="V7" s="20">
        <v>-30896563</v>
      </c>
      <c r="W7" s="20">
        <v>16966501</v>
      </c>
      <c r="X7" s="20">
        <v>6648267</v>
      </c>
      <c r="Y7" s="20">
        <v>10318234</v>
      </c>
      <c r="Z7" s="21">
        <v>155.2</v>
      </c>
      <c r="AA7" s="22">
        <v>6648267</v>
      </c>
    </row>
    <row r="8" spans="1:27" ht="12.75">
      <c r="A8" s="23" t="s">
        <v>35</v>
      </c>
      <c r="B8" s="17"/>
      <c r="C8" s="18">
        <v>26933369</v>
      </c>
      <c r="D8" s="18"/>
      <c r="E8" s="19">
        <v>42738647</v>
      </c>
      <c r="F8" s="20">
        <v>28017377</v>
      </c>
      <c r="G8" s="20">
        <v>29381389</v>
      </c>
      <c r="H8" s="20">
        <v>6354649</v>
      </c>
      <c r="I8" s="20">
        <v>2870962</v>
      </c>
      <c r="J8" s="20">
        <v>38607000</v>
      </c>
      <c r="K8" s="20">
        <v>2961775</v>
      </c>
      <c r="L8" s="20">
        <v>2571138</v>
      </c>
      <c r="M8" s="20">
        <v>3682509</v>
      </c>
      <c r="N8" s="20">
        <v>9215422</v>
      </c>
      <c r="O8" s="20">
        <v>5511561</v>
      </c>
      <c r="P8" s="20">
        <v>2648099</v>
      </c>
      <c r="Q8" s="20">
        <v>3858259</v>
      </c>
      <c r="R8" s="20">
        <v>12017919</v>
      </c>
      <c r="S8" s="20">
        <v>4849740</v>
      </c>
      <c r="T8" s="20">
        <v>3808810</v>
      </c>
      <c r="U8" s="20">
        <v>2592775</v>
      </c>
      <c r="V8" s="20">
        <v>11251325</v>
      </c>
      <c r="W8" s="20">
        <v>71091666</v>
      </c>
      <c r="X8" s="20">
        <v>28017377</v>
      </c>
      <c r="Y8" s="20">
        <v>43074289</v>
      </c>
      <c r="Z8" s="21">
        <v>153.74</v>
      </c>
      <c r="AA8" s="22">
        <v>28017377</v>
      </c>
    </row>
    <row r="9" spans="1:27" ht="12.75">
      <c r="A9" s="23" t="s">
        <v>36</v>
      </c>
      <c r="B9" s="17"/>
      <c r="C9" s="18">
        <v>33225909</v>
      </c>
      <c r="D9" s="18"/>
      <c r="E9" s="19">
        <v>32637961</v>
      </c>
      <c r="F9" s="20">
        <v>19014338</v>
      </c>
      <c r="G9" s="20">
        <v>23999299</v>
      </c>
      <c r="H9" s="20">
        <v>2894104</v>
      </c>
      <c r="I9" s="20">
        <v>3949989</v>
      </c>
      <c r="J9" s="20">
        <v>30843392</v>
      </c>
      <c r="K9" s="20">
        <v>-4114407</v>
      </c>
      <c r="L9" s="20">
        <v>6967911</v>
      </c>
      <c r="M9" s="20">
        <v>1462695</v>
      </c>
      <c r="N9" s="20">
        <v>4316199</v>
      </c>
      <c r="O9" s="20">
        <v>1153548</v>
      </c>
      <c r="P9" s="20">
        <v>-2663888</v>
      </c>
      <c r="Q9" s="20">
        <v>-1252819</v>
      </c>
      <c r="R9" s="20">
        <v>-2763159</v>
      </c>
      <c r="S9" s="20">
        <v>1803548</v>
      </c>
      <c r="T9" s="20">
        <v>-5283638</v>
      </c>
      <c r="U9" s="20">
        <v>5484546</v>
      </c>
      <c r="V9" s="20">
        <v>2004456</v>
      </c>
      <c r="W9" s="20">
        <v>34400888</v>
      </c>
      <c r="X9" s="20">
        <v>19014338</v>
      </c>
      <c r="Y9" s="20">
        <v>15386550</v>
      </c>
      <c r="Z9" s="21">
        <v>80.92</v>
      </c>
      <c r="AA9" s="22">
        <v>19014338</v>
      </c>
    </row>
    <row r="10" spans="1:27" ht="12.7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2.75">
      <c r="A11" s="23" t="s">
        <v>38</v>
      </c>
      <c r="B11" s="17"/>
      <c r="C11" s="18">
        <v>247711</v>
      </c>
      <c r="D11" s="18"/>
      <c r="E11" s="19">
        <v>170585</v>
      </c>
      <c r="F11" s="20">
        <v>170585</v>
      </c>
      <c r="G11" s="20">
        <v>247710</v>
      </c>
      <c r="H11" s="20"/>
      <c r="I11" s="20"/>
      <c r="J11" s="20">
        <v>247710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>
        <v>247710</v>
      </c>
      <c r="X11" s="20">
        <v>170585</v>
      </c>
      <c r="Y11" s="20">
        <v>77125</v>
      </c>
      <c r="Z11" s="21">
        <v>45.21</v>
      </c>
      <c r="AA11" s="22">
        <v>170585</v>
      </c>
    </row>
    <row r="12" spans="1:27" ht="12.75">
      <c r="A12" s="27" t="s">
        <v>39</v>
      </c>
      <c r="B12" s="28"/>
      <c r="C12" s="29">
        <f aca="true" t="shared" si="0" ref="C12:Y12">SUM(C6:C11)</f>
        <v>118769804</v>
      </c>
      <c r="D12" s="29">
        <f>SUM(D6:D11)</f>
        <v>0</v>
      </c>
      <c r="E12" s="30">
        <f t="shared" si="0"/>
        <v>282609294</v>
      </c>
      <c r="F12" s="31">
        <f t="shared" si="0"/>
        <v>75862600</v>
      </c>
      <c r="G12" s="31">
        <f t="shared" si="0"/>
        <v>114584926</v>
      </c>
      <c r="H12" s="31">
        <f t="shared" si="0"/>
        <v>155060304</v>
      </c>
      <c r="I12" s="31">
        <f t="shared" si="0"/>
        <v>-67481941</v>
      </c>
      <c r="J12" s="31">
        <f t="shared" si="0"/>
        <v>202163289</v>
      </c>
      <c r="K12" s="31">
        <f t="shared" si="0"/>
        <v>-45462923</v>
      </c>
      <c r="L12" s="31">
        <f t="shared" si="0"/>
        <v>-22357027</v>
      </c>
      <c r="M12" s="31">
        <f t="shared" si="0"/>
        <v>30277109</v>
      </c>
      <c r="N12" s="31">
        <f t="shared" si="0"/>
        <v>-37542841</v>
      </c>
      <c r="O12" s="31">
        <f t="shared" si="0"/>
        <v>37731806</v>
      </c>
      <c r="P12" s="31">
        <f t="shared" si="0"/>
        <v>-43874875</v>
      </c>
      <c r="Q12" s="31">
        <f t="shared" si="0"/>
        <v>99344211</v>
      </c>
      <c r="R12" s="31">
        <f t="shared" si="0"/>
        <v>93201142</v>
      </c>
      <c r="S12" s="31">
        <f t="shared" si="0"/>
        <v>-510728</v>
      </c>
      <c r="T12" s="31">
        <f t="shared" si="0"/>
        <v>-74539972</v>
      </c>
      <c r="U12" s="31">
        <f t="shared" si="0"/>
        <v>-38227257</v>
      </c>
      <c r="V12" s="31">
        <f t="shared" si="0"/>
        <v>-113277957</v>
      </c>
      <c r="W12" s="31">
        <f t="shared" si="0"/>
        <v>144543633</v>
      </c>
      <c r="X12" s="31">
        <f t="shared" si="0"/>
        <v>75862600</v>
      </c>
      <c r="Y12" s="31">
        <f t="shared" si="0"/>
        <v>68681033</v>
      </c>
      <c r="Z12" s="32">
        <f>+IF(X12&lt;&gt;0,+(Y12/X12)*100,0)</f>
        <v>90.53345522035892</v>
      </c>
      <c r="AA12" s="33">
        <f>SUM(AA6:AA11)</f>
        <v>75862600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2.7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2.75">
      <c r="A17" s="23" t="s">
        <v>43</v>
      </c>
      <c r="B17" s="17"/>
      <c r="C17" s="18"/>
      <c r="D17" s="18"/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1"/>
      <c r="AA17" s="22"/>
    </row>
    <row r="18" spans="1:27" ht="12.7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>
        <v>2170502604</v>
      </c>
      <c r="D19" s="18"/>
      <c r="E19" s="19">
        <v>2163828111</v>
      </c>
      <c r="F19" s="20">
        <v>1869114730</v>
      </c>
      <c r="G19" s="20">
        <v>2188650624</v>
      </c>
      <c r="H19" s="20">
        <v>10007172</v>
      </c>
      <c r="I19" s="20">
        <v>17935356</v>
      </c>
      <c r="J19" s="20">
        <v>2216593152</v>
      </c>
      <c r="K19" s="20">
        <v>15691848</v>
      </c>
      <c r="L19" s="20">
        <v>36433808</v>
      </c>
      <c r="M19" s="20">
        <v>8335991</v>
      </c>
      <c r="N19" s="20">
        <v>60461647</v>
      </c>
      <c r="O19" s="20">
        <v>-21075661</v>
      </c>
      <c r="P19" s="20">
        <v>9625103</v>
      </c>
      <c r="Q19" s="20">
        <v>36072088</v>
      </c>
      <c r="R19" s="20">
        <v>24621530</v>
      </c>
      <c r="S19" s="20">
        <v>-4729200</v>
      </c>
      <c r="T19" s="20">
        <v>21523281</v>
      </c>
      <c r="U19" s="20">
        <v>19411562</v>
      </c>
      <c r="V19" s="20">
        <v>36205643</v>
      </c>
      <c r="W19" s="20">
        <v>2337881972</v>
      </c>
      <c r="X19" s="20">
        <v>1869114730</v>
      </c>
      <c r="Y19" s="20">
        <v>468767242</v>
      </c>
      <c r="Z19" s="21">
        <v>25.08</v>
      </c>
      <c r="AA19" s="22">
        <v>1869114730</v>
      </c>
    </row>
    <row r="20" spans="1:27" ht="12.75">
      <c r="A20" s="23"/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46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2.75">
      <c r="A22" s="23" t="s">
        <v>47</v>
      </c>
      <c r="B22" s="17"/>
      <c r="C22" s="18">
        <v>1191427</v>
      </c>
      <c r="D22" s="18"/>
      <c r="E22" s="19">
        <v>1315590</v>
      </c>
      <c r="F22" s="20">
        <v>1215590</v>
      </c>
      <c r="G22" s="20">
        <v>1191427</v>
      </c>
      <c r="H22" s="20"/>
      <c r="I22" s="20"/>
      <c r="J22" s="20">
        <v>1191427</v>
      </c>
      <c r="K22" s="20"/>
      <c r="L22" s="20"/>
      <c r="M22" s="20"/>
      <c r="N22" s="20"/>
      <c r="O22" s="20">
        <v>-120344</v>
      </c>
      <c r="P22" s="20">
        <v>-10721</v>
      </c>
      <c r="Q22" s="20"/>
      <c r="R22" s="20">
        <v>-131065</v>
      </c>
      <c r="S22" s="20">
        <v>-21443</v>
      </c>
      <c r="T22" s="20">
        <v>-10721</v>
      </c>
      <c r="U22" s="20"/>
      <c r="V22" s="20">
        <v>-32164</v>
      </c>
      <c r="W22" s="20">
        <v>1028198</v>
      </c>
      <c r="X22" s="20">
        <v>1215590</v>
      </c>
      <c r="Y22" s="20">
        <v>-187392</v>
      </c>
      <c r="Z22" s="21">
        <v>-15.42</v>
      </c>
      <c r="AA22" s="22">
        <v>1215590</v>
      </c>
    </row>
    <row r="23" spans="1:27" ht="12.75">
      <c r="A23" s="23" t="s">
        <v>48</v>
      </c>
      <c r="B23" s="17"/>
      <c r="C23" s="18">
        <v>100</v>
      </c>
      <c r="D23" s="18"/>
      <c r="E23" s="19">
        <v>100</v>
      </c>
      <c r="F23" s="20">
        <v>100</v>
      </c>
      <c r="G23" s="24">
        <v>100</v>
      </c>
      <c r="H23" s="24"/>
      <c r="I23" s="24"/>
      <c r="J23" s="20">
        <v>100</v>
      </c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>
        <v>100</v>
      </c>
      <c r="X23" s="20">
        <v>100</v>
      </c>
      <c r="Y23" s="24"/>
      <c r="Z23" s="25"/>
      <c r="AA23" s="26">
        <v>100</v>
      </c>
    </row>
    <row r="24" spans="1:27" ht="12.75">
      <c r="A24" s="27" t="s">
        <v>49</v>
      </c>
      <c r="B24" s="35"/>
      <c r="C24" s="29">
        <f aca="true" t="shared" si="1" ref="C24:Y24">SUM(C15:C23)</f>
        <v>2171694131</v>
      </c>
      <c r="D24" s="29">
        <f>SUM(D15:D23)</f>
        <v>0</v>
      </c>
      <c r="E24" s="36">
        <f t="shared" si="1"/>
        <v>2165143801</v>
      </c>
      <c r="F24" s="37">
        <f t="shared" si="1"/>
        <v>1870330420</v>
      </c>
      <c r="G24" s="37">
        <f t="shared" si="1"/>
        <v>2189842151</v>
      </c>
      <c r="H24" s="37">
        <f t="shared" si="1"/>
        <v>10007172</v>
      </c>
      <c r="I24" s="37">
        <f t="shared" si="1"/>
        <v>17935356</v>
      </c>
      <c r="J24" s="37">
        <f t="shared" si="1"/>
        <v>2217784679</v>
      </c>
      <c r="K24" s="37">
        <f t="shared" si="1"/>
        <v>15691848</v>
      </c>
      <c r="L24" s="37">
        <f t="shared" si="1"/>
        <v>36433808</v>
      </c>
      <c r="M24" s="37">
        <f t="shared" si="1"/>
        <v>8335991</v>
      </c>
      <c r="N24" s="37">
        <f t="shared" si="1"/>
        <v>60461647</v>
      </c>
      <c r="O24" s="37">
        <f t="shared" si="1"/>
        <v>-21196005</v>
      </c>
      <c r="P24" s="37">
        <f t="shared" si="1"/>
        <v>9614382</v>
      </c>
      <c r="Q24" s="37">
        <f t="shared" si="1"/>
        <v>36072088</v>
      </c>
      <c r="R24" s="37">
        <f t="shared" si="1"/>
        <v>24490465</v>
      </c>
      <c r="S24" s="37">
        <f t="shared" si="1"/>
        <v>-4750643</v>
      </c>
      <c r="T24" s="37">
        <f t="shared" si="1"/>
        <v>21512560</v>
      </c>
      <c r="U24" s="37">
        <f t="shared" si="1"/>
        <v>19411562</v>
      </c>
      <c r="V24" s="37">
        <f t="shared" si="1"/>
        <v>36173479</v>
      </c>
      <c r="W24" s="37">
        <f t="shared" si="1"/>
        <v>2338910270</v>
      </c>
      <c r="X24" s="37">
        <f t="shared" si="1"/>
        <v>1870330420</v>
      </c>
      <c r="Y24" s="37">
        <f t="shared" si="1"/>
        <v>468579850</v>
      </c>
      <c r="Z24" s="38">
        <f>+IF(X24&lt;&gt;0,+(Y24/X24)*100,0)</f>
        <v>25.053319188381696</v>
      </c>
      <c r="AA24" s="39">
        <f>SUM(AA15:AA23)</f>
        <v>1870330420</v>
      </c>
    </row>
    <row r="25" spans="1:27" ht="12.75">
      <c r="A25" s="27" t="s">
        <v>50</v>
      </c>
      <c r="B25" s="28"/>
      <c r="C25" s="29">
        <f aca="true" t="shared" si="2" ref="C25:Y25">+C12+C24</f>
        <v>2290463935</v>
      </c>
      <c r="D25" s="29">
        <f>+D12+D24</f>
        <v>0</v>
      </c>
      <c r="E25" s="30">
        <f t="shared" si="2"/>
        <v>2447753095</v>
      </c>
      <c r="F25" s="31">
        <f t="shared" si="2"/>
        <v>1946193020</v>
      </c>
      <c r="G25" s="31">
        <f t="shared" si="2"/>
        <v>2304427077</v>
      </c>
      <c r="H25" s="31">
        <f t="shared" si="2"/>
        <v>165067476</v>
      </c>
      <c r="I25" s="31">
        <f t="shared" si="2"/>
        <v>-49546585</v>
      </c>
      <c r="J25" s="31">
        <f t="shared" si="2"/>
        <v>2419947968</v>
      </c>
      <c r="K25" s="31">
        <f t="shared" si="2"/>
        <v>-29771075</v>
      </c>
      <c r="L25" s="31">
        <f t="shared" si="2"/>
        <v>14076781</v>
      </c>
      <c r="M25" s="31">
        <f t="shared" si="2"/>
        <v>38613100</v>
      </c>
      <c r="N25" s="31">
        <f t="shared" si="2"/>
        <v>22918806</v>
      </c>
      <c r="O25" s="31">
        <f t="shared" si="2"/>
        <v>16535801</v>
      </c>
      <c r="P25" s="31">
        <f t="shared" si="2"/>
        <v>-34260493</v>
      </c>
      <c r="Q25" s="31">
        <f t="shared" si="2"/>
        <v>135416299</v>
      </c>
      <c r="R25" s="31">
        <f t="shared" si="2"/>
        <v>117691607</v>
      </c>
      <c r="S25" s="31">
        <f t="shared" si="2"/>
        <v>-5261371</v>
      </c>
      <c r="T25" s="31">
        <f t="shared" si="2"/>
        <v>-53027412</v>
      </c>
      <c r="U25" s="31">
        <f t="shared" si="2"/>
        <v>-18815695</v>
      </c>
      <c r="V25" s="31">
        <f t="shared" si="2"/>
        <v>-77104478</v>
      </c>
      <c r="W25" s="31">
        <f t="shared" si="2"/>
        <v>2483453903</v>
      </c>
      <c r="X25" s="31">
        <f t="shared" si="2"/>
        <v>1946193020</v>
      </c>
      <c r="Y25" s="31">
        <f t="shared" si="2"/>
        <v>537260883</v>
      </c>
      <c r="Z25" s="32">
        <f>+IF(X25&lt;&gt;0,+(Y25/X25)*100,0)</f>
        <v>27.60573475903228</v>
      </c>
      <c r="AA25" s="33">
        <f>+AA12+AA24</f>
        <v>1946193020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51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52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53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54</v>
      </c>
      <c r="B30" s="17"/>
      <c r="C30" s="18"/>
      <c r="D30" s="18"/>
      <c r="E30" s="19">
        <v>-4290080</v>
      </c>
      <c r="F30" s="20">
        <v>4290080</v>
      </c>
      <c r="G30" s="20"/>
      <c r="H30" s="20">
        <v>-250940</v>
      </c>
      <c r="I30" s="20">
        <v>-135501</v>
      </c>
      <c r="J30" s="20">
        <v>-386441</v>
      </c>
      <c r="K30" s="20"/>
      <c r="L30" s="20">
        <v>-246591</v>
      </c>
      <c r="M30" s="20">
        <v>-112320</v>
      </c>
      <c r="N30" s="20">
        <v>-358911</v>
      </c>
      <c r="O30" s="20">
        <v>-98641</v>
      </c>
      <c r="P30" s="20">
        <v>-121308</v>
      </c>
      <c r="Q30" s="20"/>
      <c r="R30" s="20">
        <v>-219949</v>
      </c>
      <c r="S30" s="20"/>
      <c r="T30" s="20">
        <v>-47353</v>
      </c>
      <c r="U30" s="20">
        <v>-68584</v>
      </c>
      <c r="V30" s="20">
        <v>-115937</v>
      </c>
      <c r="W30" s="20">
        <v>-1081238</v>
      </c>
      <c r="X30" s="20">
        <v>4290080</v>
      </c>
      <c r="Y30" s="20">
        <v>-5371318</v>
      </c>
      <c r="Z30" s="21">
        <v>-125.2</v>
      </c>
      <c r="AA30" s="22">
        <v>4290080</v>
      </c>
    </row>
    <row r="31" spans="1:27" ht="12.75">
      <c r="A31" s="23" t="s">
        <v>55</v>
      </c>
      <c r="B31" s="17"/>
      <c r="C31" s="18">
        <v>1768019</v>
      </c>
      <c r="D31" s="18"/>
      <c r="E31" s="19">
        <v>1740441</v>
      </c>
      <c r="F31" s="20">
        <v>1740441</v>
      </c>
      <c r="G31" s="20">
        <v>1786284</v>
      </c>
      <c r="H31" s="20">
        <v>13508</v>
      </c>
      <c r="I31" s="20">
        <v>17766</v>
      </c>
      <c r="J31" s="20">
        <v>1817558</v>
      </c>
      <c r="K31" s="20">
        <v>4828</v>
      </c>
      <c r="L31" s="20">
        <v>10103</v>
      </c>
      <c r="M31" s="20">
        <v>4114</v>
      </c>
      <c r="N31" s="20">
        <v>19045</v>
      </c>
      <c r="O31" s="20">
        <v>6012</v>
      </c>
      <c r="P31" s="20">
        <v>11568</v>
      </c>
      <c r="Q31" s="20">
        <v>4109</v>
      </c>
      <c r="R31" s="20">
        <v>21689</v>
      </c>
      <c r="S31" s="20">
        <v>1145</v>
      </c>
      <c r="T31" s="20">
        <v>1145</v>
      </c>
      <c r="U31" s="20">
        <v>4522</v>
      </c>
      <c r="V31" s="20">
        <v>6812</v>
      </c>
      <c r="W31" s="20">
        <v>1865104</v>
      </c>
      <c r="X31" s="20">
        <v>1740441</v>
      </c>
      <c r="Y31" s="20">
        <v>124663</v>
      </c>
      <c r="Z31" s="21">
        <v>7.16</v>
      </c>
      <c r="AA31" s="22">
        <v>1740441</v>
      </c>
    </row>
    <row r="32" spans="1:27" ht="12.75">
      <c r="A32" s="23" t="s">
        <v>56</v>
      </c>
      <c r="B32" s="17"/>
      <c r="C32" s="18">
        <v>163524958</v>
      </c>
      <c r="D32" s="18"/>
      <c r="E32" s="19">
        <v>131247864</v>
      </c>
      <c r="F32" s="20">
        <v>45945421</v>
      </c>
      <c r="G32" s="20">
        <v>195137259</v>
      </c>
      <c r="H32" s="20">
        <v>49782716</v>
      </c>
      <c r="I32" s="20">
        <v>-22803980</v>
      </c>
      <c r="J32" s="20">
        <v>222115995</v>
      </c>
      <c r="K32" s="20">
        <v>-3783815</v>
      </c>
      <c r="L32" s="20">
        <v>36592475</v>
      </c>
      <c r="M32" s="20">
        <v>1085711</v>
      </c>
      <c r="N32" s="20">
        <v>33894371</v>
      </c>
      <c r="O32" s="20">
        <v>29366612</v>
      </c>
      <c r="P32" s="20">
        <v>7083487</v>
      </c>
      <c r="Q32" s="20">
        <v>-101472660</v>
      </c>
      <c r="R32" s="20">
        <v>-65022561</v>
      </c>
      <c r="S32" s="20">
        <v>38514516</v>
      </c>
      <c r="T32" s="20">
        <v>-16017883</v>
      </c>
      <c r="U32" s="20">
        <v>-96847432</v>
      </c>
      <c r="V32" s="20">
        <v>-74350799</v>
      </c>
      <c r="W32" s="20">
        <v>116637006</v>
      </c>
      <c r="X32" s="20">
        <v>45945421</v>
      </c>
      <c r="Y32" s="20">
        <v>70691585</v>
      </c>
      <c r="Z32" s="21">
        <v>153.86</v>
      </c>
      <c r="AA32" s="22">
        <v>45945421</v>
      </c>
    </row>
    <row r="33" spans="1:27" ht="12.75">
      <c r="A33" s="23" t="s">
        <v>57</v>
      </c>
      <c r="B33" s="17"/>
      <c r="C33" s="18">
        <v>11000334</v>
      </c>
      <c r="D33" s="18"/>
      <c r="E33" s="19">
        <v>9573961</v>
      </c>
      <c r="F33" s="20">
        <v>9573961</v>
      </c>
      <c r="G33" s="20">
        <v>11000334</v>
      </c>
      <c r="H33" s="20"/>
      <c r="I33" s="20"/>
      <c r="J33" s="20">
        <v>11000334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>
        <v>11000334</v>
      </c>
      <c r="X33" s="20">
        <v>9573961</v>
      </c>
      <c r="Y33" s="20">
        <v>1426373</v>
      </c>
      <c r="Z33" s="21">
        <v>14.9</v>
      </c>
      <c r="AA33" s="22">
        <v>9573961</v>
      </c>
    </row>
    <row r="34" spans="1:27" ht="12.75">
      <c r="A34" s="27" t="s">
        <v>58</v>
      </c>
      <c r="B34" s="28"/>
      <c r="C34" s="29">
        <f aca="true" t="shared" si="3" ref="C34:Y34">SUM(C29:C33)</f>
        <v>176293311</v>
      </c>
      <c r="D34" s="29">
        <f>SUM(D29:D33)</f>
        <v>0</v>
      </c>
      <c r="E34" s="30">
        <f t="shared" si="3"/>
        <v>138272186</v>
      </c>
      <c r="F34" s="31">
        <f t="shared" si="3"/>
        <v>61549903</v>
      </c>
      <c r="G34" s="31">
        <f t="shared" si="3"/>
        <v>207923877</v>
      </c>
      <c r="H34" s="31">
        <f t="shared" si="3"/>
        <v>49545284</v>
      </c>
      <c r="I34" s="31">
        <f t="shared" si="3"/>
        <v>-22921715</v>
      </c>
      <c r="J34" s="31">
        <f t="shared" si="3"/>
        <v>234547446</v>
      </c>
      <c r="K34" s="31">
        <f t="shared" si="3"/>
        <v>-3778987</v>
      </c>
      <c r="L34" s="31">
        <f t="shared" si="3"/>
        <v>36355987</v>
      </c>
      <c r="M34" s="31">
        <f t="shared" si="3"/>
        <v>977505</v>
      </c>
      <c r="N34" s="31">
        <f t="shared" si="3"/>
        <v>33554505</v>
      </c>
      <c r="O34" s="31">
        <f t="shared" si="3"/>
        <v>29273983</v>
      </c>
      <c r="P34" s="31">
        <f t="shared" si="3"/>
        <v>6973747</v>
      </c>
      <c r="Q34" s="31">
        <f t="shared" si="3"/>
        <v>-101468551</v>
      </c>
      <c r="R34" s="31">
        <f t="shared" si="3"/>
        <v>-65220821</v>
      </c>
      <c r="S34" s="31">
        <f t="shared" si="3"/>
        <v>38515661</v>
      </c>
      <c r="T34" s="31">
        <f t="shared" si="3"/>
        <v>-16064091</v>
      </c>
      <c r="U34" s="31">
        <f t="shared" si="3"/>
        <v>-96911494</v>
      </c>
      <c r="V34" s="31">
        <f t="shared" si="3"/>
        <v>-74459924</v>
      </c>
      <c r="W34" s="31">
        <f t="shared" si="3"/>
        <v>128421206</v>
      </c>
      <c r="X34" s="31">
        <f t="shared" si="3"/>
        <v>61549903</v>
      </c>
      <c r="Y34" s="31">
        <f t="shared" si="3"/>
        <v>66871303</v>
      </c>
      <c r="Z34" s="32">
        <f>+IF(X34&lt;&gt;0,+(Y34/X34)*100,0)</f>
        <v>108.64566756506504</v>
      </c>
      <c r="AA34" s="33">
        <f>SUM(AA29:AA33)</f>
        <v>61549903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59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60</v>
      </c>
      <c r="B37" s="17"/>
      <c r="C37" s="18">
        <v>29199950</v>
      </c>
      <c r="D37" s="18"/>
      <c r="E37" s="19">
        <v>13292458</v>
      </c>
      <c r="F37" s="20">
        <v>13540958</v>
      </c>
      <c r="G37" s="20">
        <v>29199950</v>
      </c>
      <c r="H37" s="20">
        <v>-994532</v>
      </c>
      <c r="I37" s="20">
        <v>-922003</v>
      </c>
      <c r="J37" s="20">
        <v>27283415</v>
      </c>
      <c r="K37" s="20">
        <v>-938836</v>
      </c>
      <c r="L37" s="20">
        <v>-937439</v>
      </c>
      <c r="M37" s="20">
        <v>-935303</v>
      </c>
      <c r="N37" s="20">
        <v>-2811578</v>
      </c>
      <c r="O37" s="20">
        <v>5600559</v>
      </c>
      <c r="P37" s="20">
        <v>-933776</v>
      </c>
      <c r="Q37" s="20">
        <v>-933691</v>
      </c>
      <c r="R37" s="20">
        <v>3733092</v>
      </c>
      <c r="S37" s="20">
        <v>-880204</v>
      </c>
      <c r="T37" s="20">
        <v>-987418</v>
      </c>
      <c r="U37" s="20">
        <v>-2161221</v>
      </c>
      <c r="V37" s="20">
        <v>-4028843</v>
      </c>
      <c r="W37" s="20">
        <v>24176086</v>
      </c>
      <c r="X37" s="20">
        <v>13540958</v>
      </c>
      <c r="Y37" s="20">
        <v>10635128</v>
      </c>
      <c r="Z37" s="21">
        <v>78.54</v>
      </c>
      <c r="AA37" s="22">
        <v>13540958</v>
      </c>
    </row>
    <row r="38" spans="1:27" ht="12.75">
      <c r="A38" s="23" t="s">
        <v>57</v>
      </c>
      <c r="B38" s="17"/>
      <c r="C38" s="18">
        <v>18940212</v>
      </c>
      <c r="D38" s="18"/>
      <c r="E38" s="19">
        <v>22949329</v>
      </c>
      <c r="F38" s="20">
        <v>22949329</v>
      </c>
      <c r="G38" s="20">
        <v>22949329</v>
      </c>
      <c r="H38" s="20">
        <v>-4009117</v>
      </c>
      <c r="I38" s="20"/>
      <c r="J38" s="20">
        <v>18940212</v>
      </c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>
        <v>18940212</v>
      </c>
      <c r="X38" s="20">
        <v>22949329</v>
      </c>
      <c r="Y38" s="20">
        <v>-4009117</v>
      </c>
      <c r="Z38" s="21">
        <v>-17.47</v>
      </c>
      <c r="AA38" s="22">
        <v>22949329</v>
      </c>
    </row>
    <row r="39" spans="1:27" ht="12.75">
      <c r="A39" s="27" t="s">
        <v>61</v>
      </c>
      <c r="B39" s="35"/>
      <c r="C39" s="29">
        <f aca="true" t="shared" si="4" ref="C39:Y39">SUM(C37:C38)</f>
        <v>48140162</v>
      </c>
      <c r="D39" s="29">
        <f>SUM(D37:D38)</f>
        <v>0</v>
      </c>
      <c r="E39" s="36">
        <f t="shared" si="4"/>
        <v>36241787</v>
      </c>
      <c r="F39" s="37">
        <f t="shared" si="4"/>
        <v>36490287</v>
      </c>
      <c r="G39" s="37">
        <f t="shared" si="4"/>
        <v>52149279</v>
      </c>
      <c r="H39" s="37">
        <f t="shared" si="4"/>
        <v>-5003649</v>
      </c>
      <c r="I39" s="37">
        <f t="shared" si="4"/>
        <v>-922003</v>
      </c>
      <c r="J39" s="37">
        <f t="shared" si="4"/>
        <v>46223627</v>
      </c>
      <c r="K39" s="37">
        <f t="shared" si="4"/>
        <v>-938836</v>
      </c>
      <c r="L39" s="37">
        <f t="shared" si="4"/>
        <v>-937439</v>
      </c>
      <c r="M39" s="37">
        <f t="shared" si="4"/>
        <v>-935303</v>
      </c>
      <c r="N39" s="37">
        <f t="shared" si="4"/>
        <v>-2811578</v>
      </c>
      <c r="O39" s="37">
        <f t="shared" si="4"/>
        <v>5600559</v>
      </c>
      <c r="P39" s="37">
        <f t="shared" si="4"/>
        <v>-933776</v>
      </c>
      <c r="Q39" s="37">
        <f t="shared" si="4"/>
        <v>-933691</v>
      </c>
      <c r="R39" s="37">
        <f t="shared" si="4"/>
        <v>3733092</v>
      </c>
      <c r="S39" s="37">
        <f t="shared" si="4"/>
        <v>-880204</v>
      </c>
      <c r="T39" s="37">
        <f t="shared" si="4"/>
        <v>-987418</v>
      </c>
      <c r="U39" s="37">
        <f t="shared" si="4"/>
        <v>-2161221</v>
      </c>
      <c r="V39" s="37">
        <f t="shared" si="4"/>
        <v>-4028843</v>
      </c>
      <c r="W39" s="37">
        <f t="shared" si="4"/>
        <v>43116298</v>
      </c>
      <c r="X39" s="37">
        <f t="shared" si="4"/>
        <v>36490287</v>
      </c>
      <c r="Y39" s="37">
        <f t="shared" si="4"/>
        <v>6626011</v>
      </c>
      <c r="Z39" s="38">
        <f>+IF(X39&lt;&gt;0,+(Y39/X39)*100,0)</f>
        <v>18.158286888782214</v>
      </c>
      <c r="AA39" s="39">
        <f>SUM(AA37:AA38)</f>
        <v>36490287</v>
      </c>
    </row>
    <row r="40" spans="1:27" ht="12.75">
      <c r="A40" s="27" t="s">
        <v>62</v>
      </c>
      <c r="B40" s="28"/>
      <c r="C40" s="29">
        <f aca="true" t="shared" si="5" ref="C40:Y40">+C34+C39</f>
        <v>224433473</v>
      </c>
      <c r="D40" s="29">
        <f>+D34+D39</f>
        <v>0</v>
      </c>
      <c r="E40" s="30">
        <f t="shared" si="5"/>
        <v>174513973</v>
      </c>
      <c r="F40" s="31">
        <f t="shared" si="5"/>
        <v>98040190</v>
      </c>
      <c r="G40" s="31">
        <f t="shared" si="5"/>
        <v>260073156</v>
      </c>
      <c r="H40" s="31">
        <f t="shared" si="5"/>
        <v>44541635</v>
      </c>
      <c r="I40" s="31">
        <f t="shared" si="5"/>
        <v>-23843718</v>
      </c>
      <c r="J40" s="31">
        <f t="shared" si="5"/>
        <v>280771073</v>
      </c>
      <c r="K40" s="31">
        <f t="shared" si="5"/>
        <v>-4717823</v>
      </c>
      <c r="L40" s="31">
        <f t="shared" si="5"/>
        <v>35418548</v>
      </c>
      <c r="M40" s="31">
        <f t="shared" si="5"/>
        <v>42202</v>
      </c>
      <c r="N40" s="31">
        <f t="shared" si="5"/>
        <v>30742927</v>
      </c>
      <c r="O40" s="31">
        <f t="shared" si="5"/>
        <v>34874542</v>
      </c>
      <c r="P40" s="31">
        <f t="shared" si="5"/>
        <v>6039971</v>
      </c>
      <c r="Q40" s="31">
        <f t="shared" si="5"/>
        <v>-102402242</v>
      </c>
      <c r="R40" s="31">
        <f t="shared" si="5"/>
        <v>-61487729</v>
      </c>
      <c r="S40" s="31">
        <f t="shared" si="5"/>
        <v>37635457</v>
      </c>
      <c r="T40" s="31">
        <f t="shared" si="5"/>
        <v>-17051509</v>
      </c>
      <c r="U40" s="31">
        <f t="shared" si="5"/>
        <v>-99072715</v>
      </c>
      <c r="V40" s="31">
        <f t="shared" si="5"/>
        <v>-78488767</v>
      </c>
      <c r="W40" s="31">
        <f t="shared" si="5"/>
        <v>171537504</v>
      </c>
      <c r="X40" s="31">
        <f t="shared" si="5"/>
        <v>98040190</v>
      </c>
      <c r="Y40" s="31">
        <f t="shared" si="5"/>
        <v>73497314</v>
      </c>
      <c r="Z40" s="32">
        <f>+IF(X40&lt;&gt;0,+(Y40/X40)*100,0)</f>
        <v>74.96651526277131</v>
      </c>
      <c r="AA40" s="33">
        <f>+AA34+AA39</f>
        <v>98040190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2066030462</v>
      </c>
      <c r="D42" s="43">
        <f>+D25-D40</f>
        <v>0</v>
      </c>
      <c r="E42" s="44">
        <f t="shared" si="6"/>
        <v>2273239122</v>
      </c>
      <c r="F42" s="45">
        <f t="shared" si="6"/>
        <v>1848152830</v>
      </c>
      <c r="G42" s="45">
        <f t="shared" si="6"/>
        <v>2044353921</v>
      </c>
      <c r="H42" s="45">
        <f t="shared" si="6"/>
        <v>120525841</v>
      </c>
      <c r="I42" s="45">
        <f t="shared" si="6"/>
        <v>-25702867</v>
      </c>
      <c r="J42" s="45">
        <f t="shared" si="6"/>
        <v>2139176895</v>
      </c>
      <c r="K42" s="45">
        <f t="shared" si="6"/>
        <v>-25053252</v>
      </c>
      <c r="L42" s="45">
        <f t="shared" si="6"/>
        <v>-21341767</v>
      </c>
      <c r="M42" s="45">
        <f t="shared" si="6"/>
        <v>38570898</v>
      </c>
      <c r="N42" s="45">
        <f t="shared" si="6"/>
        <v>-7824121</v>
      </c>
      <c r="O42" s="45">
        <f t="shared" si="6"/>
        <v>-18338741</v>
      </c>
      <c r="P42" s="45">
        <f t="shared" si="6"/>
        <v>-40300464</v>
      </c>
      <c r="Q42" s="45">
        <f t="shared" si="6"/>
        <v>237818541</v>
      </c>
      <c r="R42" s="45">
        <f t="shared" si="6"/>
        <v>179179336</v>
      </c>
      <c r="S42" s="45">
        <f t="shared" si="6"/>
        <v>-42896828</v>
      </c>
      <c r="T42" s="45">
        <f t="shared" si="6"/>
        <v>-35975903</v>
      </c>
      <c r="U42" s="45">
        <f t="shared" si="6"/>
        <v>80257020</v>
      </c>
      <c r="V42" s="45">
        <f t="shared" si="6"/>
        <v>1384289</v>
      </c>
      <c r="W42" s="45">
        <f t="shared" si="6"/>
        <v>2311916399</v>
      </c>
      <c r="X42" s="45">
        <f t="shared" si="6"/>
        <v>1848152830</v>
      </c>
      <c r="Y42" s="45">
        <f t="shared" si="6"/>
        <v>463763569</v>
      </c>
      <c r="Z42" s="46">
        <f>+IF(X42&lt;&gt;0,+(Y42/X42)*100,0)</f>
        <v>25.09335599697131</v>
      </c>
      <c r="AA42" s="47">
        <f>+AA25-AA40</f>
        <v>1848152830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2068564603</v>
      </c>
      <c r="D45" s="18"/>
      <c r="E45" s="19">
        <v>1990615079</v>
      </c>
      <c r="F45" s="20">
        <v>1580162162</v>
      </c>
      <c r="G45" s="20">
        <v>2049353924</v>
      </c>
      <c r="H45" s="20">
        <v>120525839</v>
      </c>
      <c r="I45" s="20">
        <v>-25702872</v>
      </c>
      <c r="J45" s="20">
        <v>2144176891</v>
      </c>
      <c r="K45" s="20">
        <v>-25053258</v>
      </c>
      <c r="L45" s="20">
        <v>-21341768</v>
      </c>
      <c r="M45" s="20">
        <v>38570896</v>
      </c>
      <c r="N45" s="20">
        <v>-7824130</v>
      </c>
      <c r="O45" s="20">
        <v>-23338740</v>
      </c>
      <c r="P45" s="20">
        <v>-40300464</v>
      </c>
      <c r="Q45" s="20">
        <v>237818540</v>
      </c>
      <c r="R45" s="20">
        <v>174179336</v>
      </c>
      <c r="S45" s="20">
        <v>-42896833</v>
      </c>
      <c r="T45" s="20">
        <v>-35975909</v>
      </c>
      <c r="U45" s="20">
        <v>82093559</v>
      </c>
      <c r="V45" s="20">
        <v>3220817</v>
      </c>
      <c r="W45" s="20">
        <v>2313752914</v>
      </c>
      <c r="X45" s="20">
        <v>1580162162</v>
      </c>
      <c r="Y45" s="20">
        <v>733590752</v>
      </c>
      <c r="Z45" s="48">
        <v>46.43</v>
      </c>
      <c r="AA45" s="22">
        <v>1580162162</v>
      </c>
    </row>
    <row r="46" spans="1:27" ht="12.7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2.75">
      <c r="A47" s="23"/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68</v>
      </c>
      <c r="B48" s="50" t="s">
        <v>64</v>
      </c>
      <c r="C48" s="51">
        <f aca="true" t="shared" si="7" ref="C48:Y48">SUM(C45:C47)</f>
        <v>2068564603</v>
      </c>
      <c r="D48" s="51">
        <f>SUM(D45:D47)</f>
        <v>0</v>
      </c>
      <c r="E48" s="52">
        <f t="shared" si="7"/>
        <v>1990615079</v>
      </c>
      <c r="F48" s="53">
        <f t="shared" si="7"/>
        <v>1580162162</v>
      </c>
      <c r="G48" s="53">
        <f t="shared" si="7"/>
        <v>2049353924</v>
      </c>
      <c r="H48" s="53">
        <f t="shared" si="7"/>
        <v>120525839</v>
      </c>
      <c r="I48" s="53">
        <f t="shared" si="7"/>
        <v>-25702872</v>
      </c>
      <c r="J48" s="53">
        <f t="shared" si="7"/>
        <v>2144176891</v>
      </c>
      <c r="K48" s="53">
        <f t="shared" si="7"/>
        <v>-25053258</v>
      </c>
      <c r="L48" s="53">
        <f t="shared" si="7"/>
        <v>-21341768</v>
      </c>
      <c r="M48" s="53">
        <f t="shared" si="7"/>
        <v>38570896</v>
      </c>
      <c r="N48" s="53">
        <f t="shared" si="7"/>
        <v>-7824130</v>
      </c>
      <c r="O48" s="53">
        <f t="shared" si="7"/>
        <v>-23338740</v>
      </c>
      <c r="P48" s="53">
        <f t="shared" si="7"/>
        <v>-40300464</v>
      </c>
      <c r="Q48" s="53">
        <f t="shared" si="7"/>
        <v>237818540</v>
      </c>
      <c r="R48" s="53">
        <f t="shared" si="7"/>
        <v>174179336</v>
      </c>
      <c r="S48" s="53">
        <f t="shared" si="7"/>
        <v>-42896833</v>
      </c>
      <c r="T48" s="53">
        <f t="shared" si="7"/>
        <v>-35975909</v>
      </c>
      <c r="U48" s="53">
        <f t="shared" si="7"/>
        <v>82093559</v>
      </c>
      <c r="V48" s="53">
        <f t="shared" si="7"/>
        <v>3220817</v>
      </c>
      <c r="W48" s="53">
        <f t="shared" si="7"/>
        <v>2313752914</v>
      </c>
      <c r="X48" s="53">
        <f t="shared" si="7"/>
        <v>1580162162</v>
      </c>
      <c r="Y48" s="53">
        <f t="shared" si="7"/>
        <v>733590752</v>
      </c>
      <c r="Z48" s="54">
        <f>+IF(X48&lt;&gt;0,+(Y48/X48)*100,0)</f>
        <v>46.425029635660906</v>
      </c>
      <c r="AA48" s="55">
        <f>SUM(AA45:AA47)</f>
        <v>1580162162</v>
      </c>
    </row>
    <row r="49" spans="1:27" ht="12.75">
      <c r="A49" s="56" t="s">
        <v>123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124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125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7" t="s">
        <v>72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126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2336022</v>
      </c>
      <c r="D6" s="18"/>
      <c r="E6" s="19">
        <v>23492353</v>
      </c>
      <c r="F6" s="20">
        <v>28270593</v>
      </c>
      <c r="G6" s="20">
        <v>20455526</v>
      </c>
      <c r="H6" s="20">
        <v>-2397648</v>
      </c>
      <c r="I6" s="20">
        <v>-6451249</v>
      </c>
      <c r="J6" s="20">
        <v>11606629</v>
      </c>
      <c r="K6" s="20">
        <v>50478635</v>
      </c>
      <c r="L6" s="20">
        <v>39743047</v>
      </c>
      <c r="M6" s="20">
        <v>51220180</v>
      </c>
      <c r="N6" s="20">
        <v>141441862</v>
      </c>
      <c r="O6" s="20">
        <v>29131778</v>
      </c>
      <c r="P6" s="20">
        <v>39249462</v>
      </c>
      <c r="Q6" s="20">
        <v>-7136582</v>
      </c>
      <c r="R6" s="20">
        <v>61244658</v>
      </c>
      <c r="S6" s="20">
        <v>15015958</v>
      </c>
      <c r="T6" s="20">
        <v>-1087843</v>
      </c>
      <c r="U6" s="20">
        <v>-176282606</v>
      </c>
      <c r="V6" s="20">
        <v>-162354491</v>
      </c>
      <c r="W6" s="20">
        <v>51938658</v>
      </c>
      <c r="X6" s="20">
        <v>28270593</v>
      </c>
      <c r="Y6" s="20">
        <v>23668065</v>
      </c>
      <c r="Z6" s="21">
        <v>83.72</v>
      </c>
      <c r="AA6" s="22">
        <v>28270593</v>
      </c>
    </row>
    <row r="7" spans="1:27" ht="12.75">
      <c r="A7" s="23" t="s">
        <v>34</v>
      </c>
      <c r="B7" s="17"/>
      <c r="C7" s="18">
        <v>74220699</v>
      </c>
      <c r="D7" s="18"/>
      <c r="E7" s="19"/>
      <c r="F7" s="20"/>
      <c r="G7" s="20">
        <v>137680698</v>
      </c>
      <c r="H7" s="20">
        <v>-8255000</v>
      </c>
      <c r="I7" s="20">
        <v>-17619058</v>
      </c>
      <c r="J7" s="20">
        <v>111806640</v>
      </c>
      <c r="K7" s="20">
        <v>-29492357</v>
      </c>
      <c r="L7" s="20">
        <v>1373000</v>
      </c>
      <c r="M7" s="20">
        <v>30151995</v>
      </c>
      <c r="N7" s="20">
        <v>2032638</v>
      </c>
      <c r="O7" s="20">
        <v>11999968</v>
      </c>
      <c r="P7" s="20">
        <v>-23000000</v>
      </c>
      <c r="Q7" s="20">
        <v>25000000</v>
      </c>
      <c r="R7" s="20">
        <v>13999968</v>
      </c>
      <c r="S7" s="20">
        <v>-7300000</v>
      </c>
      <c r="T7" s="20">
        <v>-8500000</v>
      </c>
      <c r="U7" s="20">
        <v>-29602891</v>
      </c>
      <c r="V7" s="20">
        <v>-45402891</v>
      </c>
      <c r="W7" s="20">
        <v>82436355</v>
      </c>
      <c r="X7" s="20"/>
      <c r="Y7" s="20">
        <v>82436355</v>
      </c>
      <c r="Z7" s="21"/>
      <c r="AA7" s="22"/>
    </row>
    <row r="8" spans="1:27" ht="12.75">
      <c r="A8" s="23" t="s">
        <v>35</v>
      </c>
      <c r="B8" s="17"/>
      <c r="C8" s="18">
        <v>234438944</v>
      </c>
      <c r="D8" s="18"/>
      <c r="E8" s="19">
        <v>15351057</v>
      </c>
      <c r="F8" s="20">
        <v>17918281</v>
      </c>
      <c r="G8" s="20">
        <v>259060923</v>
      </c>
      <c r="H8" s="20">
        <v>66242983</v>
      </c>
      <c r="I8" s="20">
        <v>-10241955</v>
      </c>
      <c r="J8" s="20">
        <v>315061951</v>
      </c>
      <c r="K8" s="20">
        <v>2696198</v>
      </c>
      <c r="L8" s="20">
        <v>-3991063</v>
      </c>
      <c r="M8" s="20">
        <v>5582799</v>
      </c>
      <c r="N8" s="20">
        <v>4287934</v>
      </c>
      <c r="O8" s="20">
        <v>-53279557</v>
      </c>
      <c r="P8" s="20">
        <v>4175057</v>
      </c>
      <c r="Q8" s="20">
        <v>13856224</v>
      </c>
      <c r="R8" s="20">
        <v>-35248276</v>
      </c>
      <c r="S8" s="20">
        <v>14084926</v>
      </c>
      <c r="T8" s="20">
        <v>-28128248</v>
      </c>
      <c r="U8" s="20">
        <v>-13055409</v>
      </c>
      <c r="V8" s="20">
        <v>-27098731</v>
      </c>
      <c r="W8" s="20">
        <v>257002878</v>
      </c>
      <c r="X8" s="20">
        <v>17918281</v>
      </c>
      <c r="Y8" s="20">
        <v>239084597</v>
      </c>
      <c r="Z8" s="21">
        <v>1334.31</v>
      </c>
      <c r="AA8" s="22">
        <v>17918281</v>
      </c>
    </row>
    <row r="9" spans="1:27" ht="12.75">
      <c r="A9" s="23" t="s">
        <v>36</v>
      </c>
      <c r="B9" s="17"/>
      <c r="C9" s="18">
        <v>62741225</v>
      </c>
      <c r="D9" s="18"/>
      <c r="E9" s="19">
        <v>17219130</v>
      </c>
      <c r="F9" s="20">
        <v>17219130</v>
      </c>
      <c r="G9" s="20">
        <v>64089898</v>
      </c>
      <c r="H9" s="20">
        <v>2079813</v>
      </c>
      <c r="I9" s="20">
        <v>3060265</v>
      </c>
      <c r="J9" s="20">
        <v>69229976</v>
      </c>
      <c r="K9" s="20">
        <v>-3668369</v>
      </c>
      <c r="L9" s="20">
        <v>-186526</v>
      </c>
      <c r="M9" s="20">
        <v>2232145</v>
      </c>
      <c r="N9" s="20">
        <v>-1622750</v>
      </c>
      <c r="O9" s="20">
        <v>901637</v>
      </c>
      <c r="P9" s="20">
        <v>5273633</v>
      </c>
      <c r="Q9" s="20">
        <v>-3629763</v>
      </c>
      <c r="R9" s="20">
        <v>2545507</v>
      </c>
      <c r="S9" s="20">
        <v>2974264</v>
      </c>
      <c r="T9" s="20">
        <v>3028740</v>
      </c>
      <c r="U9" s="20">
        <v>-1580742</v>
      </c>
      <c r="V9" s="20">
        <v>4422262</v>
      </c>
      <c r="W9" s="20">
        <v>74574995</v>
      </c>
      <c r="X9" s="20">
        <v>17219130</v>
      </c>
      <c r="Y9" s="20">
        <v>57355865</v>
      </c>
      <c r="Z9" s="21">
        <v>333.09</v>
      </c>
      <c r="AA9" s="22">
        <v>17219130</v>
      </c>
    </row>
    <row r="10" spans="1:27" ht="12.75">
      <c r="A10" s="23" t="s">
        <v>37</v>
      </c>
      <c r="B10" s="17"/>
      <c r="C10" s="18">
        <v>3629831</v>
      </c>
      <c r="D10" s="18"/>
      <c r="E10" s="19">
        <v>-679653</v>
      </c>
      <c r="F10" s="20">
        <v>-679653</v>
      </c>
      <c r="G10" s="24">
        <v>3629831</v>
      </c>
      <c r="H10" s="24"/>
      <c r="I10" s="24"/>
      <c r="J10" s="20">
        <v>3629831</v>
      </c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>
        <v>-143469</v>
      </c>
      <c r="V10" s="24">
        <v>-143469</v>
      </c>
      <c r="W10" s="24">
        <v>3486362</v>
      </c>
      <c r="X10" s="20">
        <v>-679653</v>
      </c>
      <c r="Y10" s="24">
        <v>4166015</v>
      </c>
      <c r="Z10" s="25">
        <v>-612.96</v>
      </c>
      <c r="AA10" s="26">
        <v>-679653</v>
      </c>
    </row>
    <row r="11" spans="1:27" ht="12.75">
      <c r="A11" s="23" t="s">
        <v>38</v>
      </c>
      <c r="B11" s="17"/>
      <c r="C11" s="18">
        <v>4703003</v>
      </c>
      <c r="D11" s="18"/>
      <c r="E11" s="19"/>
      <c r="F11" s="20"/>
      <c r="G11" s="20">
        <v>4436261</v>
      </c>
      <c r="H11" s="20">
        <v>-442563</v>
      </c>
      <c r="I11" s="20">
        <v>687044</v>
      </c>
      <c r="J11" s="20">
        <v>4680742</v>
      </c>
      <c r="K11" s="20">
        <v>-414206</v>
      </c>
      <c r="L11" s="20">
        <v>1242400</v>
      </c>
      <c r="M11" s="20">
        <v>-121623</v>
      </c>
      <c r="N11" s="20">
        <v>706571</v>
      </c>
      <c r="O11" s="20">
        <v>722520</v>
      </c>
      <c r="P11" s="20">
        <v>1196822</v>
      </c>
      <c r="Q11" s="20">
        <v>-1120541</v>
      </c>
      <c r="R11" s="20">
        <v>798801</v>
      </c>
      <c r="S11" s="20">
        <v>24946</v>
      </c>
      <c r="T11" s="20">
        <v>133896</v>
      </c>
      <c r="U11" s="20">
        <v>-2108806</v>
      </c>
      <c r="V11" s="20">
        <v>-1949964</v>
      </c>
      <c r="W11" s="20">
        <v>4236150</v>
      </c>
      <c r="X11" s="20"/>
      <c r="Y11" s="20">
        <v>4236150</v>
      </c>
      <c r="Z11" s="21"/>
      <c r="AA11" s="22"/>
    </row>
    <row r="12" spans="1:27" ht="12.75">
      <c r="A12" s="27" t="s">
        <v>39</v>
      </c>
      <c r="B12" s="28"/>
      <c r="C12" s="29">
        <f aca="true" t="shared" si="0" ref="C12:Y12">SUM(C6:C11)</f>
        <v>382069724</v>
      </c>
      <c r="D12" s="29">
        <f>SUM(D6:D11)</f>
        <v>0</v>
      </c>
      <c r="E12" s="30">
        <f t="shared" si="0"/>
        <v>55382887</v>
      </c>
      <c r="F12" s="31">
        <f t="shared" si="0"/>
        <v>62728351</v>
      </c>
      <c r="G12" s="31">
        <f t="shared" si="0"/>
        <v>489353137</v>
      </c>
      <c r="H12" s="31">
        <f t="shared" si="0"/>
        <v>57227585</v>
      </c>
      <c r="I12" s="31">
        <f t="shared" si="0"/>
        <v>-30564953</v>
      </c>
      <c r="J12" s="31">
        <f t="shared" si="0"/>
        <v>516015769</v>
      </c>
      <c r="K12" s="31">
        <f t="shared" si="0"/>
        <v>19599901</v>
      </c>
      <c r="L12" s="31">
        <f t="shared" si="0"/>
        <v>38180858</v>
      </c>
      <c r="M12" s="31">
        <f t="shared" si="0"/>
        <v>89065496</v>
      </c>
      <c r="N12" s="31">
        <f t="shared" si="0"/>
        <v>146846255</v>
      </c>
      <c r="O12" s="31">
        <f t="shared" si="0"/>
        <v>-10523654</v>
      </c>
      <c r="P12" s="31">
        <f t="shared" si="0"/>
        <v>26894974</v>
      </c>
      <c r="Q12" s="31">
        <f t="shared" si="0"/>
        <v>26969338</v>
      </c>
      <c r="R12" s="31">
        <f t="shared" si="0"/>
        <v>43340658</v>
      </c>
      <c r="S12" s="31">
        <f t="shared" si="0"/>
        <v>24800094</v>
      </c>
      <c r="T12" s="31">
        <f t="shared" si="0"/>
        <v>-34553455</v>
      </c>
      <c r="U12" s="31">
        <f t="shared" si="0"/>
        <v>-222773923</v>
      </c>
      <c r="V12" s="31">
        <f t="shared" si="0"/>
        <v>-232527284</v>
      </c>
      <c r="W12" s="31">
        <f t="shared" si="0"/>
        <v>473675398</v>
      </c>
      <c r="X12" s="31">
        <f t="shared" si="0"/>
        <v>62728351</v>
      </c>
      <c r="Y12" s="31">
        <f t="shared" si="0"/>
        <v>410947047</v>
      </c>
      <c r="Z12" s="32">
        <f>+IF(X12&lt;&gt;0,+(Y12/X12)*100,0)</f>
        <v>655.1217120309763</v>
      </c>
      <c r="AA12" s="33">
        <f>SUM(AA6:AA11)</f>
        <v>62728351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>
        <v>6321123</v>
      </c>
      <c r="D15" s="18"/>
      <c r="E15" s="19"/>
      <c r="F15" s="20"/>
      <c r="G15" s="20">
        <v>6321123</v>
      </c>
      <c r="H15" s="20"/>
      <c r="I15" s="20"/>
      <c r="J15" s="20">
        <v>6321123</v>
      </c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>
        <v>6321123</v>
      </c>
      <c r="X15" s="20"/>
      <c r="Y15" s="20">
        <v>6321123</v>
      </c>
      <c r="Z15" s="21"/>
      <c r="AA15" s="22"/>
    </row>
    <row r="16" spans="1:27" ht="12.7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2.75">
      <c r="A17" s="23" t="s">
        <v>43</v>
      </c>
      <c r="B17" s="17"/>
      <c r="C17" s="18">
        <v>197751000</v>
      </c>
      <c r="D17" s="18"/>
      <c r="E17" s="19"/>
      <c r="F17" s="20"/>
      <c r="G17" s="20">
        <v>197751000</v>
      </c>
      <c r="H17" s="20"/>
      <c r="I17" s="20"/>
      <c r="J17" s="20">
        <v>197751000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>
        <v>2396000</v>
      </c>
      <c r="V17" s="20">
        <v>2396000</v>
      </c>
      <c r="W17" s="20">
        <v>200147000</v>
      </c>
      <c r="X17" s="20"/>
      <c r="Y17" s="20">
        <v>200147000</v>
      </c>
      <c r="Z17" s="21"/>
      <c r="AA17" s="22"/>
    </row>
    <row r="18" spans="1:27" ht="12.7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>
        <v>1497038322</v>
      </c>
      <c r="D19" s="18"/>
      <c r="E19" s="19">
        <v>81944260</v>
      </c>
      <c r="F19" s="20">
        <v>24042134</v>
      </c>
      <c r="G19" s="20">
        <v>1423343142</v>
      </c>
      <c r="H19" s="20">
        <v>3973718</v>
      </c>
      <c r="I19" s="20">
        <v>5707311</v>
      </c>
      <c r="J19" s="20">
        <v>1433024171</v>
      </c>
      <c r="K19" s="20">
        <v>6771423</v>
      </c>
      <c r="L19" s="20">
        <v>8434756</v>
      </c>
      <c r="M19" s="20">
        <v>6318390</v>
      </c>
      <c r="N19" s="20">
        <v>21524569</v>
      </c>
      <c r="O19" s="20">
        <v>2325422</v>
      </c>
      <c r="P19" s="20">
        <v>10031611</v>
      </c>
      <c r="Q19" s="20">
        <v>8384667</v>
      </c>
      <c r="R19" s="20">
        <v>20741700</v>
      </c>
      <c r="S19" s="20">
        <v>3244710</v>
      </c>
      <c r="T19" s="20">
        <v>3236792</v>
      </c>
      <c r="U19" s="20">
        <v>18598896</v>
      </c>
      <c r="V19" s="20">
        <v>25080398</v>
      </c>
      <c r="W19" s="20">
        <v>1500370838</v>
      </c>
      <c r="X19" s="20">
        <v>24042134</v>
      </c>
      <c r="Y19" s="20">
        <v>1476328704</v>
      </c>
      <c r="Z19" s="21">
        <v>6140.59</v>
      </c>
      <c r="AA19" s="22">
        <v>24042134</v>
      </c>
    </row>
    <row r="20" spans="1:27" ht="12.75">
      <c r="A20" s="23"/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46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2.75">
      <c r="A22" s="23" t="s">
        <v>47</v>
      </c>
      <c r="B22" s="17"/>
      <c r="C22" s="18">
        <v>763136</v>
      </c>
      <c r="D22" s="18"/>
      <c r="E22" s="19">
        <v>1600000</v>
      </c>
      <c r="F22" s="20">
        <v>2</v>
      </c>
      <c r="G22" s="20">
        <v>580273</v>
      </c>
      <c r="H22" s="20"/>
      <c r="I22" s="20"/>
      <c r="J22" s="20">
        <v>580273</v>
      </c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>
        <v>580273</v>
      </c>
      <c r="X22" s="20">
        <v>2</v>
      </c>
      <c r="Y22" s="20">
        <v>580271</v>
      </c>
      <c r="Z22" s="21">
        <v>29013550</v>
      </c>
      <c r="AA22" s="22">
        <v>2</v>
      </c>
    </row>
    <row r="23" spans="1:27" ht="12.75">
      <c r="A23" s="23" t="s">
        <v>48</v>
      </c>
      <c r="B23" s="17"/>
      <c r="C23" s="18">
        <v>1651952</v>
      </c>
      <c r="D23" s="18"/>
      <c r="E23" s="19"/>
      <c r="F23" s="20"/>
      <c r="G23" s="24">
        <v>1651952</v>
      </c>
      <c r="H23" s="24"/>
      <c r="I23" s="24"/>
      <c r="J23" s="20">
        <v>1651952</v>
      </c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>
        <v>172900</v>
      </c>
      <c r="V23" s="24">
        <v>172900</v>
      </c>
      <c r="W23" s="24">
        <v>1824852</v>
      </c>
      <c r="X23" s="20"/>
      <c r="Y23" s="24">
        <v>1824852</v>
      </c>
      <c r="Z23" s="25"/>
      <c r="AA23" s="26"/>
    </row>
    <row r="24" spans="1:27" ht="12.75">
      <c r="A24" s="27" t="s">
        <v>49</v>
      </c>
      <c r="B24" s="35"/>
      <c r="C24" s="29">
        <f aca="true" t="shared" si="1" ref="C24:Y24">SUM(C15:C23)</f>
        <v>1703525533</v>
      </c>
      <c r="D24" s="29">
        <f>SUM(D15:D23)</f>
        <v>0</v>
      </c>
      <c r="E24" s="36">
        <f t="shared" si="1"/>
        <v>83544260</v>
      </c>
      <c r="F24" s="37">
        <f t="shared" si="1"/>
        <v>24042136</v>
      </c>
      <c r="G24" s="37">
        <f t="shared" si="1"/>
        <v>1629647490</v>
      </c>
      <c r="H24" s="37">
        <f t="shared" si="1"/>
        <v>3973718</v>
      </c>
      <c r="I24" s="37">
        <f t="shared" si="1"/>
        <v>5707311</v>
      </c>
      <c r="J24" s="37">
        <f t="shared" si="1"/>
        <v>1639328519</v>
      </c>
      <c r="K24" s="37">
        <f t="shared" si="1"/>
        <v>6771423</v>
      </c>
      <c r="L24" s="37">
        <f t="shared" si="1"/>
        <v>8434756</v>
      </c>
      <c r="M24" s="37">
        <f t="shared" si="1"/>
        <v>6318390</v>
      </c>
      <c r="N24" s="37">
        <f t="shared" si="1"/>
        <v>21524569</v>
      </c>
      <c r="O24" s="37">
        <f t="shared" si="1"/>
        <v>2325422</v>
      </c>
      <c r="P24" s="37">
        <f t="shared" si="1"/>
        <v>10031611</v>
      </c>
      <c r="Q24" s="37">
        <f t="shared" si="1"/>
        <v>8384667</v>
      </c>
      <c r="R24" s="37">
        <f t="shared" si="1"/>
        <v>20741700</v>
      </c>
      <c r="S24" s="37">
        <f t="shared" si="1"/>
        <v>3244710</v>
      </c>
      <c r="T24" s="37">
        <f t="shared" si="1"/>
        <v>3236792</v>
      </c>
      <c r="U24" s="37">
        <f t="shared" si="1"/>
        <v>21167796</v>
      </c>
      <c r="V24" s="37">
        <f t="shared" si="1"/>
        <v>27649298</v>
      </c>
      <c r="W24" s="37">
        <f t="shared" si="1"/>
        <v>1709244086</v>
      </c>
      <c r="X24" s="37">
        <f t="shared" si="1"/>
        <v>24042136</v>
      </c>
      <c r="Y24" s="37">
        <f t="shared" si="1"/>
        <v>1685201950</v>
      </c>
      <c r="Z24" s="38">
        <f>+IF(X24&lt;&gt;0,+(Y24/X24)*100,0)</f>
        <v>7009.368676726561</v>
      </c>
      <c r="AA24" s="39">
        <f>SUM(AA15:AA23)</f>
        <v>24042136</v>
      </c>
    </row>
    <row r="25" spans="1:27" ht="12.75">
      <c r="A25" s="27" t="s">
        <v>50</v>
      </c>
      <c r="B25" s="28"/>
      <c r="C25" s="29">
        <f aca="true" t="shared" si="2" ref="C25:Y25">+C12+C24</f>
        <v>2085595257</v>
      </c>
      <c r="D25" s="29">
        <f>+D12+D24</f>
        <v>0</v>
      </c>
      <c r="E25" s="30">
        <f t="shared" si="2"/>
        <v>138927147</v>
      </c>
      <c r="F25" s="31">
        <f t="shared" si="2"/>
        <v>86770487</v>
      </c>
      <c r="G25" s="31">
        <f t="shared" si="2"/>
        <v>2119000627</v>
      </c>
      <c r="H25" s="31">
        <f t="shared" si="2"/>
        <v>61201303</v>
      </c>
      <c r="I25" s="31">
        <f t="shared" si="2"/>
        <v>-24857642</v>
      </c>
      <c r="J25" s="31">
        <f t="shared" si="2"/>
        <v>2155344288</v>
      </c>
      <c r="K25" s="31">
        <f t="shared" si="2"/>
        <v>26371324</v>
      </c>
      <c r="L25" s="31">
        <f t="shared" si="2"/>
        <v>46615614</v>
      </c>
      <c r="M25" s="31">
        <f t="shared" si="2"/>
        <v>95383886</v>
      </c>
      <c r="N25" s="31">
        <f t="shared" si="2"/>
        <v>168370824</v>
      </c>
      <c r="O25" s="31">
        <f t="shared" si="2"/>
        <v>-8198232</v>
      </c>
      <c r="P25" s="31">
        <f t="shared" si="2"/>
        <v>36926585</v>
      </c>
      <c r="Q25" s="31">
        <f t="shared" si="2"/>
        <v>35354005</v>
      </c>
      <c r="R25" s="31">
        <f t="shared" si="2"/>
        <v>64082358</v>
      </c>
      <c r="S25" s="31">
        <f t="shared" si="2"/>
        <v>28044804</v>
      </c>
      <c r="T25" s="31">
        <f t="shared" si="2"/>
        <v>-31316663</v>
      </c>
      <c r="U25" s="31">
        <f t="shared" si="2"/>
        <v>-201606127</v>
      </c>
      <c r="V25" s="31">
        <f t="shared" si="2"/>
        <v>-204877986</v>
      </c>
      <c r="W25" s="31">
        <f t="shared" si="2"/>
        <v>2182919484</v>
      </c>
      <c r="X25" s="31">
        <f t="shared" si="2"/>
        <v>86770487</v>
      </c>
      <c r="Y25" s="31">
        <f t="shared" si="2"/>
        <v>2096148997</v>
      </c>
      <c r="Z25" s="32">
        <f>+IF(X25&lt;&gt;0,+(Y25/X25)*100,0)</f>
        <v>2415.7395785965796</v>
      </c>
      <c r="AA25" s="33">
        <f>+AA12+AA24</f>
        <v>86770487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51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52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53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54</v>
      </c>
      <c r="B30" s="17"/>
      <c r="C30" s="18">
        <v>8549698</v>
      </c>
      <c r="D30" s="18"/>
      <c r="E30" s="19">
        <v>-7251810</v>
      </c>
      <c r="F30" s="20">
        <v>-7251810</v>
      </c>
      <c r="G30" s="20">
        <v>8549698</v>
      </c>
      <c r="H30" s="20"/>
      <c r="I30" s="20">
        <v>-3978631</v>
      </c>
      <c r="J30" s="20">
        <v>4571067</v>
      </c>
      <c r="K30" s="20"/>
      <c r="L30" s="20"/>
      <c r="M30" s="20">
        <v>-249342</v>
      </c>
      <c r="N30" s="20">
        <v>-249342</v>
      </c>
      <c r="O30" s="20">
        <v>143469</v>
      </c>
      <c r="P30" s="20"/>
      <c r="Q30" s="20">
        <v>-4209226</v>
      </c>
      <c r="R30" s="20">
        <v>-4065757</v>
      </c>
      <c r="S30" s="20"/>
      <c r="T30" s="20"/>
      <c r="U30" s="20">
        <v>-255969</v>
      </c>
      <c r="V30" s="20">
        <v>-255969</v>
      </c>
      <c r="W30" s="20">
        <v>-1</v>
      </c>
      <c r="X30" s="20">
        <v>-7251810</v>
      </c>
      <c r="Y30" s="20">
        <v>7251809</v>
      </c>
      <c r="Z30" s="21">
        <v>-100</v>
      </c>
      <c r="AA30" s="22">
        <v>-7251810</v>
      </c>
    </row>
    <row r="31" spans="1:27" ht="12.75">
      <c r="A31" s="23" t="s">
        <v>55</v>
      </c>
      <c r="B31" s="17"/>
      <c r="C31" s="18">
        <v>29468118</v>
      </c>
      <c r="D31" s="18"/>
      <c r="E31" s="19">
        <v>200000</v>
      </c>
      <c r="F31" s="20">
        <v>200000</v>
      </c>
      <c r="G31" s="20">
        <v>29620925</v>
      </c>
      <c r="H31" s="20">
        <v>81418</v>
      </c>
      <c r="I31" s="20">
        <v>213649</v>
      </c>
      <c r="J31" s="20">
        <v>29915992</v>
      </c>
      <c r="K31" s="20">
        <v>174987</v>
      </c>
      <c r="L31" s="20">
        <v>129622</v>
      </c>
      <c r="M31" s="20">
        <v>94936</v>
      </c>
      <c r="N31" s="20">
        <v>399545</v>
      </c>
      <c r="O31" s="20">
        <v>96055</v>
      </c>
      <c r="P31" s="20">
        <v>229008</v>
      </c>
      <c r="Q31" s="20">
        <v>-39571</v>
      </c>
      <c r="R31" s="20">
        <v>285492</v>
      </c>
      <c r="S31" s="20"/>
      <c r="T31" s="20">
        <v>-504386</v>
      </c>
      <c r="U31" s="20">
        <v>-17390</v>
      </c>
      <c r="V31" s="20">
        <v>-521776</v>
      </c>
      <c r="W31" s="20">
        <v>30079253</v>
      </c>
      <c r="X31" s="20">
        <v>200000</v>
      </c>
      <c r="Y31" s="20">
        <v>29879253</v>
      </c>
      <c r="Z31" s="21">
        <v>14939.63</v>
      </c>
      <c r="AA31" s="22">
        <v>200000</v>
      </c>
    </row>
    <row r="32" spans="1:27" ht="12.75">
      <c r="A32" s="23" t="s">
        <v>56</v>
      </c>
      <c r="B32" s="17"/>
      <c r="C32" s="18">
        <v>137514931</v>
      </c>
      <c r="D32" s="18"/>
      <c r="E32" s="19">
        <v>-12594033</v>
      </c>
      <c r="F32" s="20">
        <v>-17841068</v>
      </c>
      <c r="G32" s="20">
        <v>46483494</v>
      </c>
      <c r="H32" s="20">
        <v>-4602349</v>
      </c>
      <c r="I32" s="20">
        <v>-50177453</v>
      </c>
      <c r="J32" s="20">
        <v>-8296308</v>
      </c>
      <c r="K32" s="20">
        <v>-10439894</v>
      </c>
      <c r="L32" s="20">
        <v>25720321</v>
      </c>
      <c r="M32" s="20">
        <v>2377182</v>
      </c>
      <c r="N32" s="20">
        <v>17657609</v>
      </c>
      <c r="O32" s="20">
        <v>192177417</v>
      </c>
      <c r="P32" s="20">
        <v>11647438</v>
      </c>
      <c r="Q32" s="20">
        <v>-39064159</v>
      </c>
      <c r="R32" s="20">
        <v>164760696</v>
      </c>
      <c r="S32" s="20">
        <v>-11999394</v>
      </c>
      <c r="T32" s="20">
        <v>-23272378</v>
      </c>
      <c r="U32" s="20">
        <v>59018053</v>
      </c>
      <c r="V32" s="20">
        <v>23746281</v>
      </c>
      <c r="W32" s="20">
        <v>197868278</v>
      </c>
      <c r="X32" s="20">
        <v>-17841068</v>
      </c>
      <c r="Y32" s="20">
        <v>215709346</v>
      </c>
      <c r="Z32" s="21">
        <v>-1209.06</v>
      </c>
      <c r="AA32" s="22">
        <v>-17841068</v>
      </c>
    </row>
    <row r="33" spans="1:27" ht="12.75">
      <c r="A33" s="23" t="s">
        <v>57</v>
      </c>
      <c r="B33" s="17"/>
      <c r="C33" s="18">
        <v>5559376</v>
      </c>
      <c r="D33" s="18"/>
      <c r="E33" s="19"/>
      <c r="F33" s="20"/>
      <c r="G33" s="20">
        <v>5559376</v>
      </c>
      <c r="H33" s="20"/>
      <c r="I33" s="20"/>
      <c r="J33" s="20">
        <v>5559376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>
        <v>5559376</v>
      </c>
      <c r="X33" s="20"/>
      <c r="Y33" s="20">
        <v>5559376</v>
      </c>
      <c r="Z33" s="21"/>
      <c r="AA33" s="22"/>
    </row>
    <row r="34" spans="1:27" ht="12.75">
      <c r="A34" s="27" t="s">
        <v>58</v>
      </c>
      <c r="B34" s="28"/>
      <c r="C34" s="29">
        <f aca="true" t="shared" si="3" ref="C34:Y34">SUM(C29:C33)</f>
        <v>181092123</v>
      </c>
      <c r="D34" s="29">
        <f>SUM(D29:D33)</f>
        <v>0</v>
      </c>
      <c r="E34" s="30">
        <f t="shared" si="3"/>
        <v>-19645843</v>
      </c>
      <c r="F34" s="31">
        <f t="shared" si="3"/>
        <v>-24892878</v>
      </c>
      <c r="G34" s="31">
        <f t="shared" si="3"/>
        <v>90213493</v>
      </c>
      <c r="H34" s="31">
        <f t="shared" si="3"/>
        <v>-4520931</v>
      </c>
      <c r="I34" s="31">
        <f t="shared" si="3"/>
        <v>-53942435</v>
      </c>
      <c r="J34" s="31">
        <f t="shared" si="3"/>
        <v>31750127</v>
      </c>
      <c r="K34" s="31">
        <f t="shared" si="3"/>
        <v>-10264907</v>
      </c>
      <c r="L34" s="31">
        <f t="shared" si="3"/>
        <v>25849943</v>
      </c>
      <c r="M34" s="31">
        <f t="shared" si="3"/>
        <v>2222776</v>
      </c>
      <c r="N34" s="31">
        <f t="shared" si="3"/>
        <v>17807812</v>
      </c>
      <c r="O34" s="31">
        <f t="shared" si="3"/>
        <v>192416941</v>
      </c>
      <c r="P34" s="31">
        <f t="shared" si="3"/>
        <v>11876446</v>
      </c>
      <c r="Q34" s="31">
        <f t="shared" si="3"/>
        <v>-43312956</v>
      </c>
      <c r="R34" s="31">
        <f t="shared" si="3"/>
        <v>160980431</v>
      </c>
      <c r="S34" s="31">
        <f t="shared" si="3"/>
        <v>-11999394</v>
      </c>
      <c r="T34" s="31">
        <f t="shared" si="3"/>
        <v>-23776764</v>
      </c>
      <c r="U34" s="31">
        <f t="shared" si="3"/>
        <v>58744694</v>
      </c>
      <c r="V34" s="31">
        <f t="shared" si="3"/>
        <v>22968536</v>
      </c>
      <c r="W34" s="31">
        <f t="shared" si="3"/>
        <v>233506906</v>
      </c>
      <c r="X34" s="31">
        <f t="shared" si="3"/>
        <v>-24892878</v>
      </c>
      <c r="Y34" s="31">
        <f t="shared" si="3"/>
        <v>258399784</v>
      </c>
      <c r="Z34" s="32">
        <f>+IF(X34&lt;&gt;0,+(Y34/X34)*100,0)</f>
        <v>-1038.0470430136684</v>
      </c>
      <c r="AA34" s="33">
        <f>SUM(AA29:AA33)</f>
        <v>-24892878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59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60</v>
      </c>
      <c r="B37" s="17"/>
      <c r="C37" s="18">
        <v>4790576</v>
      </c>
      <c r="D37" s="18"/>
      <c r="E37" s="19">
        <v>9500000</v>
      </c>
      <c r="F37" s="20">
        <v>10616001</v>
      </c>
      <c r="G37" s="20">
        <v>4790575</v>
      </c>
      <c r="H37" s="20"/>
      <c r="I37" s="20"/>
      <c r="J37" s="20">
        <v>4790575</v>
      </c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>
        <v>4790575</v>
      </c>
      <c r="X37" s="20">
        <v>10616001</v>
      </c>
      <c r="Y37" s="20">
        <v>-5825426</v>
      </c>
      <c r="Z37" s="21">
        <v>-54.87</v>
      </c>
      <c r="AA37" s="22">
        <v>10616001</v>
      </c>
    </row>
    <row r="38" spans="1:27" ht="12.75">
      <c r="A38" s="23" t="s">
        <v>57</v>
      </c>
      <c r="B38" s="17"/>
      <c r="C38" s="18">
        <v>152006152</v>
      </c>
      <c r="D38" s="18"/>
      <c r="E38" s="19"/>
      <c r="F38" s="20"/>
      <c r="G38" s="20">
        <v>152006151</v>
      </c>
      <c r="H38" s="20"/>
      <c r="I38" s="20"/>
      <c r="J38" s="20">
        <v>152006151</v>
      </c>
      <c r="K38" s="20"/>
      <c r="L38" s="20"/>
      <c r="M38" s="20">
        <v>-19602</v>
      </c>
      <c r="N38" s="20">
        <v>-19602</v>
      </c>
      <c r="O38" s="20">
        <v>-1926297</v>
      </c>
      <c r="P38" s="20"/>
      <c r="Q38" s="20"/>
      <c r="R38" s="20">
        <v>-1926297</v>
      </c>
      <c r="S38" s="20"/>
      <c r="T38" s="20"/>
      <c r="U38" s="20">
        <v>-2039829</v>
      </c>
      <c r="V38" s="20">
        <v>-2039829</v>
      </c>
      <c r="W38" s="20">
        <v>148020423</v>
      </c>
      <c r="X38" s="20"/>
      <c r="Y38" s="20">
        <v>148020423</v>
      </c>
      <c r="Z38" s="21"/>
      <c r="AA38" s="22"/>
    </row>
    <row r="39" spans="1:27" ht="12.75">
      <c r="A39" s="27" t="s">
        <v>61</v>
      </c>
      <c r="B39" s="35"/>
      <c r="C39" s="29">
        <f aca="true" t="shared" si="4" ref="C39:Y39">SUM(C37:C38)</f>
        <v>156796728</v>
      </c>
      <c r="D39" s="29">
        <f>SUM(D37:D38)</f>
        <v>0</v>
      </c>
      <c r="E39" s="36">
        <f t="shared" si="4"/>
        <v>9500000</v>
      </c>
      <c r="F39" s="37">
        <f t="shared" si="4"/>
        <v>10616001</v>
      </c>
      <c r="G39" s="37">
        <f t="shared" si="4"/>
        <v>156796726</v>
      </c>
      <c r="H39" s="37">
        <f t="shared" si="4"/>
        <v>0</v>
      </c>
      <c r="I39" s="37">
        <f t="shared" si="4"/>
        <v>0</v>
      </c>
      <c r="J39" s="37">
        <f t="shared" si="4"/>
        <v>156796726</v>
      </c>
      <c r="K39" s="37">
        <f t="shared" si="4"/>
        <v>0</v>
      </c>
      <c r="L39" s="37">
        <f t="shared" si="4"/>
        <v>0</v>
      </c>
      <c r="M39" s="37">
        <f t="shared" si="4"/>
        <v>-19602</v>
      </c>
      <c r="N39" s="37">
        <f t="shared" si="4"/>
        <v>-19602</v>
      </c>
      <c r="O39" s="37">
        <f t="shared" si="4"/>
        <v>-1926297</v>
      </c>
      <c r="P39" s="37">
        <f t="shared" si="4"/>
        <v>0</v>
      </c>
      <c r="Q39" s="37">
        <f t="shared" si="4"/>
        <v>0</v>
      </c>
      <c r="R39" s="37">
        <f t="shared" si="4"/>
        <v>-1926297</v>
      </c>
      <c r="S39" s="37">
        <f t="shared" si="4"/>
        <v>0</v>
      </c>
      <c r="T39" s="37">
        <f t="shared" si="4"/>
        <v>0</v>
      </c>
      <c r="U39" s="37">
        <f t="shared" si="4"/>
        <v>-2039829</v>
      </c>
      <c r="V39" s="37">
        <f t="shared" si="4"/>
        <v>-2039829</v>
      </c>
      <c r="W39" s="37">
        <f t="shared" si="4"/>
        <v>152810998</v>
      </c>
      <c r="X39" s="37">
        <f t="shared" si="4"/>
        <v>10616001</v>
      </c>
      <c r="Y39" s="37">
        <f t="shared" si="4"/>
        <v>142194997</v>
      </c>
      <c r="Z39" s="38">
        <f>+IF(X39&lt;&gt;0,+(Y39/X39)*100,0)</f>
        <v>1339.4403127882147</v>
      </c>
      <c r="AA39" s="39">
        <f>SUM(AA37:AA38)</f>
        <v>10616001</v>
      </c>
    </row>
    <row r="40" spans="1:27" ht="12.75">
      <c r="A40" s="27" t="s">
        <v>62</v>
      </c>
      <c r="B40" s="28"/>
      <c r="C40" s="29">
        <f aca="true" t="shared" si="5" ref="C40:Y40">+C34+C39</f>
        <v>337888851</v>
      </c>
      <c r="D40" s="29">
        <f>+D34+D39</f>
        <v>0</v>
      </c>
      <c r="E40" s="30">
        <f t="shared" si="5"/>
        <v>-10145843</v>
      </c>
      <c r="F40" s="31">
        <f t="shared" si="5"/>
        <v>-14276877</v>
      </c>
      <c r="G40" s="31">
        <f t="shared" si="5"/>
        <v>247010219</v>
      </c>
      <c r="H40" s="31">
        <f t="shared" si="5"/>
        <v>-4520931</v>
      </c>
      <c r="I40" s="31">
        <f t="shared" si="5"/>
        <v>-53942435</v>
      </c>
      <c r="J40" s="31">
        <f t="shared" si="5"/>
        <v>188546853</v>
      </c>
      <c r="K40" s="31">
        <f t="shared" si="5"/>
        <v>-10264907</v>
      </c>
      <c r="L40" s="31">
        <f t="shared" si="5"/>
        <v>25849943</v>
      </c>
      <c r="M40" s="31">
        <f t="shared" si="5"/>
        <v>2203174</v>
      </c>
      <c r="N40" s="31">
        <f t="shared" si="5"/>
        <v>17788210</v>
      </c>
      <c r="O40" s="31">
        <f t="shared" si="5"/>
        <v>190490644</v>
      </c>
      <c r="P40" s="31">
        <f t="shared" si="5"/>
        <v>11876446</v>
      </c>
      <c r="Q40" s="31">
        <f t="shared" si="5"/>
        <v>-43312956</v>
      </c>
      <c r="R40" s="31">
        <f t="shared" si="5"/>
        <v>159054134</v>
      </c>
      <c r="S40" s="31">
        <f t="shared" si="5"/>
        <v>-11999394</v>
      </c>
      <c r="T40" s="31">
        <f t="shared" si="5"/>
        <v>-23776764</v>
      </c>
      <c r="U40" s="31">
        <f t="shared" si="5"/>
        <v>56704865</v>
      </c>
      <c r="V40" s="31">
        <f t="shared" si="5"/>
        <v>20928707</v>
      </c>
      <c r="W40" s="31">
        <f t="shared" si="5"/>
        <v>386317904</v>
      </c>
      <c r="X40" s="31">
        <f t="shared" si="5"/>
        <v>-14276877</v>
      </c>
      <c r="Y40" s="31">
        <f t="shared" si="5"/>
        <v>400594781</v>
      </c>
      <c r="Z40" s="32">
        <f>+IF(X40&lt;&gt;0,+(Y40/X40)*100,0)</f>
        <v>-2805.899224319156</v>
      </c>
      <c r="AA40" s="33">
        <f>+AA34+AA39</f>
        <v>-14276877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1747706406</v>
      </c>
      <c r="D42" s="43">
        <f>+D25-D40</f>
        <v>0</v>
      </c>
      <c r="E42" s="44">
        <f t="shared" si="6"/>
        <v>149072990</v>
      </c>
      <c r="F42" s="45">
        <f t="shared" si="6"/>
        <v>101047364</v>
      </c>
      <c r="G42" s="45">
        <f t="shared" si="6"/>
        <v>1871990408</v>
      </c>
      <c r="H42" s="45">
        <f t="shared" si="6"/>
        <v>65722234</v>
      </c>
      <c r="I42" s="45">
        <f t="shared" si="6"/>
        <v>29084793</v>
      </c>
      <c r="J42" s="45">
        <f t="shared" si="6"/>
        <v>1966797435</v>
      </c>
      <c r="K42" s="45">
        <f t="shared" si="6"/>
        <v>36636231</v>
      </c>
      <c r="L42" s="45">
        <f t="shared" si="6"/>
        <v>20765671</v>
      </c>
      <c r="M42" s="45">
        <f t="shared" si="6"/>
        <v>93180712</v>
      </c>
      <c r="N42" s="45">
        <f t="shared" si="6"/>
        <v>150582614</v>
      </c>
      <c r="O42" s="45">
        <f t="shared" si="6"/>
        <v>-198688876</v>
      </c>
      <c r="P42" s="45">
        <f t="shared" si="6"/>
        <v>25050139</v>
      </c>
      <c r="Q42" s="45">
        <f t="shared" si="6"/>
        <v>78666961</v>
      </c>
      <c r="R42" s="45">
        <f t="shared" si="6"/>
        <v>-94971776</v>
      </c>
      <c r="S42" s="45">
        <f t="shared" si="6"/>
        <v>40044198</v>
      </c>
      <c r="T42" s="45">
        <f t="shared" si="6"/>
        <v>-7539899</v>
      </c>
      <c r="U42" s="45">
        <f t="shared" si="6"/>
        <v>-258310992</v>
      </c>
      <c r="V42" s="45">
        <f t="shared" si="6"/>
        <v>-225806693</v>
      </c>
      <c r="W42" s="45">
        <f t="shared" si="6"/>
        <v>1796601580</v>
      </c>
      <c r="X42" s="45">
        <f t="shared" si="6"/>
        <v>101047364</v>
      </c>
      <c r="Y42" s="45">
        <f t="shared" si="6"/>
        <v>1695554216</v>
      </c>
      <c r="Z42" s="46">
        <f>+IF(X42&lt;&gt;0,+(Y42/X42)*100,0)</f>
        <v>1677.9796611022928</v>
      </c>
      <c r="AA42" s="47">
        <f>+AA25-AA40</f>
        <v>101047364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1563697024</v>
      </c>
      <c r="D45" s="18"/>
      <c r="E45" s="19"/>
      <c r="F45" s="20">
        <v>103647392</v>
      </c>
      <c r="G45" s="20">
        <v>1634588580</v>
      </c>
      <c r="H45" s="20"/>
      <c r="I45" s="20"/>
      <c r="J45" s="20">
        <v>1634588580</v>
      </c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>
        <v>1634588580</v>
      </c>
      <c r="X45" s="20">
        <v>103647392</v>
      </c>
      <c r="Y45" s="20">
        <v>1530941188</v>
      </c>
      <c r="Z45" s="48">
        <v>1477.07</v>
      </c>
      <c r="AA45" s="22">
        <v>103647392</v>
      </c>
    </row>
    <row r="46" spans="1:27" ht="12.75">
      <c r="A46" s="23" t="s">
        <v>67</v>
      </c>
      <c r="B46" s="17"/>
      <c r="C46" s="18">
        <v>112917444</v>
      </c>
      <c r="D46" s="18"/>
      <c r="E46" s="19"/>
      <c r="F46" s="20"/>
      <c r="G46" s="20">
        <v>112917444</v>
      </c>
      <c r="H46" s="20"/>
      <c r="I46" s="20"/>
      <c r="J46" s="20">
        <v>112917444</v>
      </c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>
        <v>112917444</v>
      </c>
      <c r="X46" s="20"/>
      <c r="Y46" s="20">
        <v>112917444</v>
      </c>
      <c r="Z46" s="48"/>
      <c r="AA46" s="22"/>
    </row>
    <row r="47" spans="1:27" ht="12.75">
      <c r="A47" s="23"/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68</v>
      </c>
      <c r="B48" s="50" t="s">
        <v>64</v>
      </c>
      <c r="C48" s="51">
        <f aca="true" t="shared" si="7" ref="C48:Y48">SUM(C45:C47)</f>
        <v>1676614468</v>
      </c>
      <c r="D48" s="51">
        <f>SUM(D45:D47)</f>
        <v>0</v>
      </c>
      <c r="E48" s="52">
        <f t="shared" si="7"/>
        <v>0</v>
      </c>
      <c r="F48" s="53">
        <f t="shared" si="7"/>
        <v>103647392</v>
      </c>
      <c r="G48" s="53">
        <f t="shared" si="7"/>
        <v>1747506024</v>
      </c>
      <c r="H48" s="53">
        <f t="shared" si="7"/>
        <v>0</v>
      </c>
      <c r="I48" s="53">
        <f t="shared" si="7"/>
        <v>0</v>
      </c>
      <c r="J48" s="53">
        <f t="shared" si="7"/>
        <v>1747506024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1747506024</v>
      </c>
      <c r="X48" s="53">
        <f t="shared" si="7"/>
        <v>103647392</v>
      </c>
      <c r="Y48" s="53">
        <f t="shared" si="7"/>
        <v>1643858632</v>
      </c>
      <c r="Z48" s="54">
        <f>+IF(X48&lt;&gt;0,+(Y48/X48)*100,0)</f>
        <v>1586.0106079659004</v>
      </c>
      <c r="AA48" s="55">
        <f>SUM(AA45:AA47)</f>
        <v>103647392</v>
      </c>
    </row>
    <row r="49" spans="1:27" ht="12.75">
      <c r="A49" s="56" t="s">
        <v>123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124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125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7" t="s">
        <v>73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126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-37580282</v>
      </c>
      <c r="D6" s="18"/>
      <c r="E6" s="19">
        <v>38288453</v>
      </c>
      <c r="F6" s="20">
        <v>57959513</v>
      </c>
      <c r="G6" s="20">
        <v>21574432</v>
      </c>
      <c r="H6" s="20">
        <v>32165604</v>
      </c>
      <c r="I6" s="20">
        <v>-4344085</v>
      </c>
      <c r="J6" s="20">
        <v>49395951</v>
      </c>
      <c r="K6" s="20">
        <v>-24251360</v>
      </c>
      <c r="L6" s="20">
        <v>-17472098</v>
      </c>
      <c r="M6" s="20">
        <v>11557005</v>
      </c>
      <c r="N6" s="20">
        <v>-30166453</v>
      </c>
      <c r="O6" s="20">
        <v>6464002</v>
      </c>
      <c r="P6" s="20">
        <v>1332339</v>
      </c>
      <c r="Q6" s="20">
        <v>22838518</v>
      </c>
      <c r="R6" s="20">
        <v>30634859</v>
      </c>
      <c r="S6" s="20">
        <v>-8530159</v>
      </c>
      <c r="T6" s="20">
        <v>-14744876</v>
      </c>
      <c r="U6" s="20">
        <v>-1480206</v>
      </c>
      <c r="V6" s="20">
        <v>-24755241</v>
      </c>
      <c r="W6" s="20">
        <v>25109116</v>
      </c>
      <c r="X6" s="20">
        <v>57959513</v>
      </c>
      <c r="Y6" s="20">
        <v>-32850397</v>
      </c>
      <c r="Z6" s="21">
        <v>-56.68</v>
      </c>
      <c r="AA6" s="22">
        <v>57959513</v>
      </c>
    </row>
    <row r="7" spans="1:27" ht="12.75">
      <c r="A7" s="23" t="s">
        <v>34</v>
      </c>
      <c r="B7" s="17"/>
      <c r="C7" s="18">
        <v>24710895</v>
      </c>
      <c r="D7" s="18"/>
      <c r="E7" s="19">
        <v>275148263</v>
      </c>
      <c r="F7" s="20">
        <v>140224357</v>
      </c>
      <c r="G7" s="20">
        <v>152039438</v>
      </c>
      <c r="H7" s="20">
        <v>138246986</v>
      </c>
      <c r="I7" s="20">
        <v>-45681472</v>
      </c>
      <c r="J7" s="20">
        <v>244604952</v>
      </c>
      <c r="K7" s="20">
        <v>8504408</v>
      </c>
      <c r="L7" s="20">
        <v>-2484400</v>
      </c>
      <c r="M7" s="20">
        <v>84866208</v>
      </c>
      <c r="N7" s="20">
        <v>90886216</v>
      </c>
      <c r="O7" s="20">
        <v>-26022602</v>
      </c>
      <c r="P7" s="20">
        <v>-22016159</v>
      </c>
      <c r="Q7" s="20">
        <v>279426364</v>
      </c>
      <c r="R7" s="20">
        <v>231387603</v>
      </c>
      <c r="S7" s="20">
        <v>-50828493</v>
      </c>
      <c r="T7" s="20">
        <v>-43561735</v>
      </c>
      <c r="U7" s="20">
        <v>-57703661</v>
      </c>
      <c r="V7" s="20">
        <v>-152093889</v>
      </c>
      <c r="W7" s="20">
        <v>414784882</v>
      </c>
      <c r="X7" s="20">
        <v>140224357</v>
      </c>
      <c r="Y7" s="20">
        <v>274560525</v>
      </c>
      <c r="Z7" s="21">
        <v>195.8</v>
      </c>
      <c r="AA7" s="22">
        <v>140224357</v>
      </c>
    </row>
    <row r="8" spans="1:27" ht="12.75">
      <c r="A8" s="23" t="s">
        <v>35</v>
      </c>
      <c r="B8" s="17"/>
      <c r="C8" s="18">
        <v>-150486491</v>
      </c>
      <c r="D8" s="18"/>
      <c r="E8" s="19">
        <v>176392973</v>
      </c>
      <c r="F8" s="20">
        <v>173884550</v>
      </c>
      <c r="G8" s="20">
        <v>13134384</v>
      </c>
      <c r="H8" s="20">
        <v>300294083</v>
      </c>
      <c r="I8" s="20">
        <v>11829859</v>
      </c>
      <c r="J8" s="20">
        <v>325258326</v>
      </c>
      <c r="K8" s="20">
        <v>12303477</v>
      </c>
      <c r="L8" s="20">
        <v>6677579</v>
      </c>
      <c r="M8" s="20">
        <v>-520241</v>
      </c>
      <c r="N8" s="20">
        <v>18460815</v>
      </c>
      <c r="O8" s="20">
        <v>14911740</v>
      </c>
      <c r="P8" s="20">
        <v>14215939</v>
      </c>
      <c r="Q8" s="20">
        <v>17031550</v>
      </c>
      <c r="R8" s="20">
        <v>46159229</v>
      </c>
      <c r="S8" s="20">
        <v>1484658</v>
      </c>
      <c r="T8" s="20">
        <v>8460987</v>
      </c>
      <c r="U8" s="20">
        <v>24837415</v>
      </c>
      <c r="V8" s="20">
        <v>34783060</v>
      </c>
      <c r="W8" s="20">
        <v>424661430</v>
      </c>
      <c r="X8" s="20">
        <v>173884550</v>
      </c>
      <c r="Y8" s="20">
        <v>250776880</v>
      </c>
      <c r="Z8" s="21">
        <v>144.22</v>
      </c>
      <c r="AA8" s="22">
        <v>173884550</v>
      </c>
    </row>
    <row r="9" spans="1:27" ht="12.75">
      <c r="A9" s="23" t="s">
        <v>36</v>
      </c>
      <c r="B9" s="17"/>
      <c r="C9" s="18">
        <v>249737271</v>
      </c>
      <c r="D9" s="18"/>
      <c r="E9" s="19">
        <v>24846512</v>
      </c>
      <c r="F9" s="20">
        <v>22661390</v>
      </c>
      <c r="G9" s="20">
        <v>-11868444</v>
      </c>
      <c r="H9" s="20">
        <v>57423513</v>
      </c>
      <c r="I9" s="20">
        <v>2541827</v>
      </c>
      <c r="J9" s="20">
        <v>48096896</v>
      </c>
      <c r="K9" s="20">
        <v>8410810</v>
      </c>
      <c r="L9" s="20">
        <v>4677760</v>
      </c>
      <c r="M9" s="20">
        <v>5069774</v>
      </c>
      <c r="N9" s="20">
        <v>18158344</v>
      </c>
      <c r="O9" s="20">
        <v>-22962922</v>
      </c>
      <c r="P9" s="20">
        <v>-24474539</v>
      </c>
      <c r="Q9" s="20">
        <v>3061672</v>
      </c>
      <c r="R9" s="20">
        <v>-44375789</v>
      </c>
      <c r="S9" s="20">
        <v>10828068</v>
      </c>
      <c r="T9" s="20">
        <v>1502785</v>
      </c>
      <c r="U9" s="20">
        <v>25369190</v>
      </c>
      <c r="V9" s="20">
        <v>37700043</v>
      </c>
      <c r="W9" s="20">
        <v>59579494</v>
      </c>
      <c r="X9" s="20">
        <v>22661390</v>
      </c>
      <c r="Y9" s="20">
        <v>36918104</v>
      </c>
      <c r="Z9" s="21">
        <v>162.91</v>
      </c>
      <c r="AA9" s="22">
        <v>22661390</v>
      </c>
    </row>
    <row r="10" spans="1:27" ht="12.75">
      <c r="A10" s="23" t="s">
        <v>37</v>
      </c>
      <c r="B10" s="17"/>
      <c r="C10" s="18">
        <v>433762</v>
      </c>
      <c r="D10" s="18"/>
      <c r="E10" s="19">
        <v>4709702</v>
      </c>
      <c r="F10" s="20">
        <v>-454314899</v>
      </c>
      <c r="G10" s="24">
        <v>-7234</v>
      </c>
      <c r="H10" s="24">
        <v>7846943</v>
      </c>
      <c r="I10" s="24">
        <v>1382</v>
      </c>
      <c r="J10" s="20">
        <v>7841091</v>
      </c>
      <c r="K10" s="24">
        <v>-2000</v>
      </c>
      <c r="L10" s="24">
        <v>-5305</v>
      </c>
      <c r="M10" s="20">
        <v>91441</v>
      </c>
      <c r="N10" s="24">
        <v>84136</v>
      </c>
      <c r="O10" s="24">
        <v>-9266</v>
      </c>
      <c r="P10" s="24">
        <v>-27746</v>
      </c>
      <c r="Q10" s="20">
        <v>-400</v>
      </c>
      <c r="R10" s="24">
        <v>-37412</v>
      </c>
      <c r="S10" s="24">
        <v>-200</v>
      </c>
      <c r="T10" s="20">
        <v>-200</v>
      </c>
      <c r="U10" s="24">
        <v>85294</v>
      </c>
      <c r="V10" s="24">
        <v>84894</v>
      </c>
      <c r="W10" s="24">
        <v>7972709</v>
      </c>
      <c r="X10" s="20">
        <v>-454314899</v>
      </c>
      <c r="Y10" s="24">
        <v>462287608</v>
      </c>
      <c r="Z10" s="25">
        <v>-101.75</v>
      </c>
      <c r="AA10" s="26">
        <v>-454314899</v>
      </c>
    </row>
    <row r="11" spans="1:27" ht="12.75">
      <c r="A11" s="23" t="s">
        <v>38</v>
      </c>
      <c r="B11" s="17"/>
      <c r="C11" s="18">
        <v>3291543</v>
      </c>
      <c r="D11" s="18"/>
      <c r="E11" s="19">
        <v>33578183</v>
      </c>
      <c r="F11" s="20">
        <v>35433419</v>
      </c>
      <c r="G11" s="20">
        <v>30147</v>
      </c>
      <c r="H11" s="20">
        <v>11926017</v>
      </c>
      <c r="I11" s="20">
        <v>153862</v>
      </c>
      <c r="J11" s="20">
        <v>12110026</v>
      </c>
      <c r="K11" s="20">
        <v>941218</v>
      </c>
      <c r="L11" s="20">
        <v>511741</v>
      </c>
      <c r="M11" s="20">
        <v>842757</v>
      </c>
      <c r="N11" s="20">
        <v>2295716</v>
      </c>
      <c r="O11" s="20">
        <v>1654380</v>
      </c>
      <c r="P11" s="20">
        <v>-154195</v>
      </c>
      <c r="Q11" s="20">
        <v>296592</v>
      </c>
      <c r="R11" s="20">
        <v>1796777</v>
      </c>
      <c r="S11" s="20">
        <v>666844</v>
      </c>
      <c r="T11" s="20">
        <v>258275</v>
      </c>
      <c r="U11" s="20">
        <v>320469</v>
      </c>
      <c r="V11" s="20">
        <v>1245588</v>
      </c>
      <c r="W11" s="20">
        <v>17448107</v>
      </c>
      <c r="X11" s="20">
        <v>35433419</v>
      </c>
      <c r="Y11" s="20">
        <v>-17985312</v>
      </c>
      <c r="Z11" s="21">
        <v>-50.76</v>
      </c>
      <c r="AA11" s="22">
        <v>35433419</v>
      </c>
    </row>
    <row r="12" spans="1:27" ht="12.75">
      <c r="A12" s="27" t="s">
        <v>39</v>
      </c>
      <c r="B12" s="28"/>
      <c r="C12" s="29">
        <f aca="true" t="shared" si="0" ref="C12:Y12">SUM(C6:C11)</f>
        <v>90106698</v>
      </c>
      <c r="D12" s="29">
        <f>SUM(D6:D11)</f>
        <v>0</v>
      </c>
      <c r="E12" s="30">
        <f t="shared" si="0"/>
        <v>552964086</v>
      </c>
      <c r="F12" s="31">
        <f t="shared" si="0"/>
        <v>-24151670</v>
      </c>
      <c r="G12" s="31">
        <f t="shared" si="0"/>
        <v>174902723</v>
      </c>
      <c r="H12" s="31">
        <f t="shared" si="0"/>
        <v>547903146</v>
      </c>
      <c r="I12" s="31">
        <f t="shared" si="0"/>
        <v>-35498627</v>
      </c>
      <c r="J12" s="31">
        <f t="shared" si="0"/>
        <v>687307242</v>
      </c>
      <c r="K12" s="31">
        <f t="shared" si="0"/>
        <v>5906553</v>
      </c>
      <c r="L12" s="31">
        <f t="shared" si="0"/>
        <v>-8094723</v>
      </c>
      <c r="M12" s="31">
        <f t="shared" si="0"/>
        <v>101906944</v>
      </c>
      <c r="N12" s="31">
        <f t="shared" si="0"/>
        <v>99718774</v>
      </c>
      <c r="O12" s="31">
        <f t="shared" si="0"/>
        <v>-25964668</v>
      </c>
      <c r="P12" s="31">
        <f t="shared" si="0"/>
        <v>-31124361</v>
      </c>
      <c r="Q12" s="31">
        <f t="shared" si="0"/>
        <v>322654296</v>
      </c>
      <c r="R12" s="31">
        <f t="shared" si="0"/>
        <v>265565267</v>
      </c>
      <c r="S12" s="31">
        <f t="shared" si="0"/>
        <v>-46379282</v>
      </c>
      <c r="T12" s="31">
        <f t="shared" si="0"/>
        <v>-48084764</v>
      </c>
      <c r="U12" s="31">
        <f t="shared" si="0"/>
        <v>-8571499</v>
      </c>
      <c r="V12" s="31">
        <f t="shared" si="0"/>
        <v>-103035545</v>
      </c>
      <c r="W12" s="31">
        <f t="shared" si="0"/>
        <v>949555738</v>
      </c>
      <c r="X12" s="31">
        <f t="shared" si="0"/>
        <v>-24151670</v>
      </c>
      <c r="Y12" s="31">
        <f t="shared" si="0"/>
        <v>973707408</v>
      </c>
      <c r="Z12" s="32">
        <f>+IF(X12&lt;&gt;0,+(Y12/X12)*100,0)</f>
        <v>-4031.6359407030654</v>
      </c>
      <c r="AA12" s="33">
        <f>SUM(AA6:AA11)</f>
        <v>-24151670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>
        <v>20794545</v>
      </c>
      <c r="D15" s="18"/>
      <c r="E15" s="19">
        <v>650000</v>
      </c>
      <c r="F15" s="20"/>
      <c r="G15" s="20">
        <v>-35160</v>
      </c>
      <c r="H15" s="20">
        <v>2605888</v>
      </c>
      <c r="I15" s="20">
        <v>-38146</v>
      </c>
      <c r="J15" s="20">
        <v>2532582</v>
      </c>
      <c r="K15" s="20"/>
      <c r="L15" s="20">
        <v>-39432</v>
      </c>
      <c r="M15" s="20">
        <v>-39432</v>
      </c>
      <c r="N15" s="20">
        <v>-78864</v>
      </c>
      <c r="O15" s="20">
        <v>-78864</v>
      </c>
      <c r="P15" s="20">
        <v>-39432</v>
      </c>
      <c r="Q15" s="20">
        <v>-78864</v>
      </c>
      <c r="R15" s="20">
        <v>-197160</v>
      </c>
      <c r="S15" s="20">
        <v>739031</v>
      </c>
      <c r="T15" s="20"/>
      <c r="U15" s="20">
        <v>2496736</v>
      </c>
      <c r="V15" s="20">
        <v>3235767</v>
      </c>
      <c r="W15" s="20">
        <v>5492325</v>
      </c>
      <c r="X15" s="20"/>
      <c r="Y15" s="20">
        <v>5492325</v>
      </c>
      <c r="Z15" s="21"/>
      <c r="AA15" s="22"/>
    </row>
    <row r="16" spans="1:27" ht="12.75">
      <c r="A16" s="23" t="s">
        <v>42</v>
      </c>
      <c r="B16" s="17"/>
      <c r="C16" s="18"/>
      <c r="D16" s="18"/>
      <c r="E16" s="19"/>
      <c r="F16" s="20"/>
      <c r="G16" s="24"/>
      <c r="H16" s="24">
        <v>-24403</v>
      </c>
      <c r="I16" s="24"/>
      <c r="J16" s="20">
        <v>-24403</v>
      </c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>
        <v>-24403</v>
      </c>
      <c r="X16" s="20"/>
      <c r="Y16" s="24">
        <v>-24403</v>
      </c>
      <c r="Z16" s="25"/>
      <c r="AA16" s="26"/>
    </row>
    <row r="17" spans="1:27" ht="12.75">
      <c r="A17" s="23" t="s">
        <v>43</v>
      </c>
      <c r="B17" s="17"/>
      <c r="C17" s="18"/>
      <c r="D17" s="18"/>
      <c r="E17" s="19">
        <v>26300034</v>
      </c>
      <c r="F17" s="20"/>
      <c r="G17" s="20"/>
      <c r="H17" s="20">
        <v>40999310</v>
      </c>
      <c r="I17" s="20"/>
      <c r="J17" s="20">
        <v>40999310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>
        <v>40999310</v>
      </c>
      <c r="X17" s="20"/>
      <c r="Y17" s="20">
        <v>40999310</v>
      </c>
      <c r="Z17" s="21"/>
      <c r="AA17" s="22"/>
    </row>
    <row r="18" spans="1:27" ht="12.7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>
        <v>-266230088</v>
      </c>
      <c r="D19" s="18"/>
      <c r="E19" s="19">
        <v>4573546340</v>
      </c>
      <c r="F19" s="20">
        <v>4563421093</v>
      </c>
      <c r="G19" s="20">
        <v>32768922</v>
      </c>
      <c r="H19" s="20">
        <v>4291019598</v>
      </c>
      <c r="I19" s="20">
        <v>12720258</v>
      </c>
      <c r="J19" s="20">
        <v>4336508778</v>
      </c>
      <c r="K19" s="20">
        <v>10527293</v>
      </c>
      <c r="L19" s="20">
        <v>12679008</v>
      </c>
      <c r="M19" s="20">
        <v>21679437</v>
      </c>
      <c r="N19" s="20">
        <v>44885738</v>
      </c>
      <c r="O19" s="20">
        <v>82826</v>
      </c>
      <c r="P19" s="20">
        <v>-64710112</v>
      </c>
      <c r="Q19" s="20">
        <v>-7602584</v>
      </c>
      <c r="R19" s="20">
        <v>-72229870</v>
      </c>
      <c r="S19" s="20">
        <v>11750776</v>
      </c>
      <c r="T19" s="20">
        <v>3420928</v>
      </c>
      <c r="U19" s="20">
        <v>51777537</v>
      </c>
      <c r="V19" s="20">
        <v>66949241</v>
      </c>
      <c r="W19" s="20">
        <v>4376113887</v>
      </c>
      <c r="X19" s="20">
        <v>4563421093</v>
      </c>
      <c r="Y19" s="20">
        <v>-187307206</v>
      </c>
      <c r="Z19" s="21">
        <v>-4.1</v>
      </c>
      <c r="AA19" s="22">
        <v>4563421093</v>
      </c>
    </row>
    <row r="20" spans="1:27" ht="12.75">
      <c r="A20" s="23"/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46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2.75">
      <c r="A22" s="23" t="s">
        <v>47</v>
      </c>
      <c r="B22" s="17"/>
      <c r="C22" s="18">
        <v>-3172087</v>
      </c>
      <c r="D22" s="18"/>
      <c r="E22" s="19">
        <v>13733223</v>
      </c>
      <c r="F22" s="20">
        <v>10778511</v>
      </c>
      <c r="G22" s="20"/>
      <c r="H22" s="20">
        <v>9485954</v>
      </c>
      <c r="I22" s="20">
        <v>-1078</v>
      </c>
      <c r="J22" s="20">
        <v>9484876</v>
      </c>
      <c r="K22" s="20">
        <v>-838</v>
      </c>
      <c r="L22" s="20">
        <v>106618</v>
      </c>
      <c r="M22" s="20">
        <v>2988</v>
      </c>
      <c r="N22" s="20">
        <v>108768</v>
      </c>
      <c r="O22" s="20"/>
      <c r="P22" s="20">
        <v>-2117480</v>
      </c>
      <c r="Q22" s="20">
        <v>-529370</v>
      </c>
      <c r="R22" s="20">
        <v>-2646850</v>
      </c>
      <c r="S22" s="20">
        <v>-265523</v>
      </c>
      <c r="T22" s="20">
        <v>-265763</v>
      </c>
      <c r="U22" s="20">
        <v>274022</v>
      </c>
      <c r="V22" s="20">
        <v>-257264</v>
      </c>
      <c r="W22" s="20">
        <v>6689530</v>
      </c>
      <c r="X22" s="20">
        <v>10778511</v>
      </c>
      <c r="Y22" s="20">
        <v>-4088981</v>
      </c>
      <c r="Z22" s="21">
        <v>-37.94</v>
      </c>
      <c r="AA22" s="22">
        <v>10778511</v>
      </c>
    </row>
    <row r="23" spans="1:27" ht="12.75">
      <c r="A23" s="23" t="s">
        <v>48</v>
      </c>
      <c r="B23" s="17"/>
      <c r="C23" s="18"/>
      <c r="D23" s="18"/>
      <c r="E23" s="19"/>
      <c r="F23" s="20"/>
      <c r="G23" s="24"/>
      <c r="H23" s="24">
        <v>100</v>
      </c>
      <c r="I23" s="24"/>
      <c r="J23" s="20">
        <v>100</v>
      </c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>
        <v>100</v>
      </c>
      <c r="X23" s="20"/>
      <c r="Y23" s="24">
        <v>100</v>
      </c>
      <c r="Z23" s="25"/>
      <c r="AA23" s="26"/>
    </row>
    <row r="24" spans="1:27" ht="12.75">
      <c r="A24" s="27" t="s">
        <v>49</v>
      </c>
      <c r="B24" s="35"/>
      <c r="C24" s="29">
        <f aca="true" t="shared" si="1" ref="C24:Y24">SUM(C15:C23)</f>
        <v>-248607630</v>
      </c>
      <c r="D24" s="29">
        <f>SUM(D15:D23)</f>
        <v>0</v>
      </c>
      <c r="E24" s="36">
        <f t="shared" si="1"/>
        <v>4614229597</v>
      </c>
      <c r="F24" s="37">
        <f t="shared" si="1"/>
        <v>4574199604</v>
      </c>
      <c r="G24" s="37">
        <f t="shared" si="1"/>
        <v>32733762</v>
      </c>
      <c r="H24" s="37">
        <f t="shared" si="1"/>
        <v>4344086447</v>
      </c>
      <c r="I24" s="37">
        <f t="shared" si="1"/>
        <v>12681034</v>
      </c>
      <c r="J24" s="37">
        <f t="shared" si="1"/>
        <v>4389501243</v>
      </c>
      <c r="K24" s="37">
        <f t="shared" si="1"/>
        <v>10526455</v>
      </c>
      <c r="L24" s="37">
        <f t="shared" si="1"/>
        <v>12746194</v>
      </c>
      <c r="M24" s="37">
        <f t="shared" si="1"/>
        <v>21642993</v>
      </c>
      <c r="N24" s="37">
        <f t="shared" si="1"/>
        <v>44915642</v>
      </c>
      <c r="O24" s="37">
        <f t="shared" si="1"/>
        <v>3962</v>
      </c>
      <c r="P24" s="37">
        <f t="shared" si="1"/>
        <v>-66867024</v>
      </c>
      <c r="Q24" s="37">
        <f t="shared" si="1"/>
        <v>-8210818</v>
      </c>
      <c r="R24" s="37">
        <f t="shared" si="1"/>
        <v>-75073880</v>
      </c>
      <c r="S24" s="37">
        <f t="shared" si="1"/>
        <v>12224284</v>
      </c>
      <c r="T24" s="37">
        <f t="shared" si="1"/>
        <v>3155165</v>
      </c>
      <c r="U24" s="37">
        <f t="shared" si="1"/>
        <v>54548295</v>
      </c>
      <c r="V24" s="37">
        <f t="shared" si="1"/>
        <v>69927744</v>
      </c>
      <c r="W24" s="37">
        <f t="shared" si="1"/>
        <v>4429270749</v>
      </c>
      <c r="X24" s="37">
        <f t="shared" si="1"/>
        <v>4574199604</v>
      </c>
      <c r="Y24" s="37">
        <f t="shared" si="1"/>
        <v>-144928855</v>
      </c>
      <c r="Z24" s="38">
        <f>+IF(X24&lt;&gt;0,+(Y24/X24)*100,0)</f>
        <v>-3.168398136217407</v>
      </c>
      <c r="AA24" s="39">
        <f>SUM(AA15:AA23)</f>
        <v>4574199604</v>
      </c>
    </row>
    <row r="25" spans="1:27" ht="12.75">
      <c r="A25" s="27" t="s">
        <v>50</v>
      </c>
      <c r="B25" s="28"/>
      <c r="C25" s="29">
        <f aca="true" t="shared" si="2" ref="C25:Y25">+C12+C24</f>
        <v>-158500932</v>
      </c>
      <c r="D25" s="29">
        <f>+D12+D24</f>
        <v>0</v>
      </c>
      <c r="E25" s="30">
        <f t="shared" si="2"/>
        <v>5167193683</v>
      </c>
      <c r="F25" s="31">
        <f t="shared" si="2"/>
        <v>4550047934</v>
      </c>
      <c r="G25" s="31">
        <f t="shared" si="2"/>
        <v>207636485</v>
      </c>
      <c r="H25" s="31">
        <f t="shared" si="2"/>
        <v>4891989593</v>
      </c>
      <c r="I25" s="31">
        <f t="shared" si="2"/>
        <v>-22817593</v>
      </c>
      <c r="J25" s="31">
        <f t="shared" si="2"/>
        <v>5076808485</v>
      </c>
      <c r="K25" s="31">
        <f t="shared" si="2"/>
        <v>16433008</v>
      </c>
      <c r="L25" s="31">
        <f t="shared" si="2"/>
        <v>4651471</v>
      </c>
      <c r="M25" s="31">
        <f t="shared" si="2"/>
        <v>123549937</v>
      </c>
      <c r="N25" s="31">
        <f t="shared" si="2"/>
        <v>144634416</v>
      </c>
      <c r="O25" s="31">
        <f t="shared" si="2"/>
        <v>-25960706</v>
      </c>
      <c r="P25" s="31">
        <f t="shared" si="2"/>
        <v>-97991385</v>
      </c>
      <c r="Q25" s="31">
        <f t="shared" si="2"/>
        <v>314443478</v>
      </c>
      <c r="R25" s="31">
        <f t="shared" si="2"/>
        <v>190491387</v>
      </c>
      <c r="S25" s="31">
        <f t="shared" si="2"/>
        <v>-34154998</v>
      </c>
      <c r="T25" s="31">
        <f t="shared" si="2"/>
        <v>-44929599</v>
      </c>
      <c r="U25" s="31">
        <f t="shared" si="2"/>
        <v>45976796</v>
      </c>
      <c r="V25" s="31">
        <f t="shared" si="2"/>
        <v>-33107801</v>
      </c>
      <c r="W25" s="31">
        <f t="shared" si="2"/>
        <v>5378826487</v>
      </c>
      <c r="X25" s="31">
        <f t="shared" si="2"/>
        <v>4550047934</v>
      </c>
      <c r="Y25" s="31">
        <f t="shared" si="2"/>
        <v>828778553</v>
      </c>
      <c r="Z25" s="32">
        <f>+IF(X25&lt;&gt;0,+(Y25/X25)*100,0)</f>
        <v>18.21472136165852</v>
      </c>
      <c r="AA25" s="33">
        <f>+AA12+AA24</f>
        <v>4550047934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51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52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53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54</v>
      </c>
      <c r="B30" s="17"/>
      <c r="C30" s="18">
        <v>1727041</v>
      </c>
      <c r="D30" s="18"/>
      <c r="E30" s="19">
        <v>20916901</v>
      </c>
      <c r="F30" s="20"/>
      <c r="G30" s="20"/>
      <c r="H30" s="20">
        <v>24199707</v>
      </c>
      <c r="I30" s="20"/>
      <c r="J30" s="20">
        <v>24199707</v>
      </c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>
        <v>24199707</v>
      </c>
      <c r="X30" s="20"/>
      <c r="Y30" s="20">
        <v>24199707</v>
      </c>
      <c r="Z30" s="21"/>
      <c r="AA30" s="22"/>
    </row>
    <row r="31" spans="1:27" ht="12.75">
      <c r="A31" s="23" t="s">
        <v>55</v>
      </c>
      <c r="B31" s="17"/>
      <c r="C31" s="18">
        <v>578936</v>
      </c>
      <c r="D31" s="18"/>
      <c r="E31" s="19">
        <v>676872</v>
      </c>
      <c r="F31" s="20"/>
      <c r="G31" s="20">
        <v>-880</v>
      </c>
      <c r="H31" s="20">
        <v>21644117</v>
      </c>
      <c r="I31" s="20">
        <v>-14850</v>
      </c>
      <c r="J31" s="20">
        <v>21628387</v>
      </c>
      <c r="K31" s="20">
        <v>-23448</v>
      </c>
      <c r="L31" s="20">
        <v>-14920</v>
      </c>
      <c r="M31" s="20">
        <v>-12890</v>
      </c>
      <c r="N31" s="20">
        <v>-51258</v>
      </c>
      <c r="O31" s="20">
        <v>-558</v>
      </c>
      <c r="P31" s="20">
        <v>-13547</v>
      </c>
      <c r="Q31" s="20">
        <v>-50212</v>
      </c>
      <c r="R31" s="20">
        <v>-64317</v>
      </c>
      <c r="S31" s="20"/>
      <c r="T31" s="20">
        <v>-1100</v>
      </c>
      <c r="U31" s="20">
        <v>473357</v>
      </c>
      <c r="V31" s="20">
        <v>472257</v>
      </c>
      <c r="W31" s="20">
        <v>21985069</v>
      </c>
      <c r="X31" s="20"/>
      <c r="Y31" s="20">
        <v>21985069</v>
      </c>
      <c r="Z31" s="21"/>
      <c r="AA31" s="22"/>
    </row>
    <row r="32" spans="1:27" ht="12.75">
      <c r="A32" s="23" t="s">
        <v>56</v>
      </c>
      <c r="B32" s="17"/>
      <c r="C32" s="18">
        <v>222931885</v>
      </c>
      <c r="D32" s="18"/>
      <c r="E32" s="19">
        <v>281417861</v>
      </c>
      <c r="F32" s="20"/>
      <c r="G32" s="20">
        <v>63361230</v>
      </c>
      <c r="H32" s="20">
        <v>620265476</v>
      </c>
      <c r="I32" s="20">
        <v>2024827</v>
      </c>
      <c r="J32" s="20">
        <v>685651533</v>
      </c>
      <c r="K32" s="20">
        <v>31794820</v>
      </c>
      <c r="L32" s="20">
        <v>18676379</v>
      </c>
      <c r="M32" s="20">
        <v>-1589950</v>
      </c>
      <c r="N32" s="20">
        <v>48881249</v>
      </c>
      <c r="O32" s="20">
        <v>166316</v>
      </c>
      <c r="P32" s="20">
        <v>5963598</v>
      </c>
      <c r="Q32" s="20">
        <v>142926251</v>
      </c>
      <c r="R32" s="20">
        <v>149056165</v>
      </c>
      <c r="S32" s="20">
        <v>-33390247</v>
      </c>
      <c r="T32" s="20">
        <v>-5681398</v>
      </c>
      <c r="U32" s="20">
        <v>141485054</v>
      </c>
      <c r="V32" s="20">
        <v>102413409</v>
      </c>
      <c r="W32" s="20">
        <v>986002356</v>
      </c>
      <c r="X32" s="20"/>
      <c r="Y32" s="20">
        <v>986002356</v>
      </c>
      <c r="Z32" s="21"/>
      <c r="AA32" s="22"/>
    </row>
    <row r="33" spans="1:27" ht="12.75">
      <c r="A33" s="23" t="s">
        <v>57</v>
      </c>
      <c r="B33" s="17"/>
      <c r="C33" s="18">
        <v>1957507</v>
      </c>
      <c r="D33" s="18"/>
      <c r="E33" s="19">
        <v>33968069</v>
      </c>
      <c r="F33" s="20">
        <v>23463640</v>
      </c>
      <c r="G33" s="20"/>
      <c r="H33" s="20">
        <v>62010642</v>
      </c>
      <c r="I33" s="20"/>
      <c r="J33" s="20">
        <v>62010642</v>
      </c>
      <c r="K33" s="20"/>
      <c r="L33" s="20"/>
      <c r="M33" s="20"/>
      <c r="N33" s="20"/>
      <c r="O33" s="20"/>
      <c r="P33" s="20"/>
      <c r="Q33" s="20"/>
      <c r="R33" s="20"/>
      <c r="S33" s="20"/>
      <c r="T33" s="20">
        <v>-13953138</v>
      </c>
      <c r="U33" s="20">
        <v>13365915</v>
      </c>
      <c r="V33" s="20">
        <v>-587223</v>
      </c>
      <c r="W33" s="20">
        <v>61423419</v>
      </c>
      <c r="X33" s="20">
        <v>23463640</v>
      </c>
      <c r="Y33" s="20">
        <v>37959779</v>
      </c>
      <c r="Z33" s="21">
        <v>161.78</v>
      </c>
      <c r="AA33" s="22">
        <v>23463640</v>
      </c>
    </row>
    <row r="34" spans="1:27" ht="12.75">
      <c r="A34" s="27" t="s">
        <v>58</v>
      </c>
      <c r="B34" s="28"/>
      <c r="C34" s="29">
        <f aca="true" t="shared" si="3" ref="C34:Y34">SUM(C29:C33)</f>
        <v>227195369</v>
      </c>
      <c r="D34" s="29">
        <f>SUM(D29:D33)</f>
        <v>0</v>
      </c>
      <c r="E34" s="30">
        <f t="shared" si="3"/>
        <v>336979703</v>
      </c>
      <c r="F34" s="31">
        <f t="shared" si="3"/>
        <v>23463640</v>
      </c>
      <c r="G34" s="31">
        <f t="shared" si="3"/>
        <v>63360350</v>
      </c>
      <c r="H34" s="31">
        <f t="shared" si="3"/>
        <v>728119942</v>
      </c>
      <c r="I34" s="31">
        <f t="shared" si="3"/>
        <v>2009977</v>
      </c>
      <c r="J34" s="31">
        <f t="shared" si="3"/>
        <v>793490269</v>
      </c>
      <c r="K34" s="31">
        <f t="shared" si="3"/>
        <v>31771372</v>
      </c>
      <c r="L34" s="31">
        <f t="shared" si="3"/>
        <v>18661459</v>
      </c>
      <c r="M34" s="31">
        <f t="shared" si="3"/>
        <v>-1602840</v>
      </c>
      <c r="N34" s="31">
        <f t="shared" si="3"/>
        <v>48829991</v>
      </c>
      <c r="O34" s="31">
        <f t="shared" si="3"/>
        <v>165758</v>
      </c>
      <c r="P34" s="31">
        <f t="shared" si="3"/>
        <v>5950051</v>
      </c>
      <c r="Q34" s="31">
        <f t="shared" si="3"/>
        <v>142876039</v>
      </c>
      <c r="R34" s="31">
        <f t="shared" si="3"/>
        <v>148991848</v>
      </c>
      <c r="S34" s="31">
        <f t="shared" si="3"/>
        <v>-33390247</v>
      </c>
      <c r="T34" s="31">
        <f t="shared" si="3"/>
        <v>-19635636</v>
      </c>
      <c r="U34" s="31">
        <f t="shared" si="3"/>
        <v>155324326</v>
      </c>
      <c r="V34" s="31">
        <f t="shared" si="3"/>
        <v>102298443</v>
      </c>
      <c r="W34" s="31">
        <f t="shared" si="3"/>
        <v>1093610551</v>
      </c>
      <c r="X34" s="31">
        <f t="shared" si="3"/>
        <v>23463640</v>
      </c>
      <c r="Y34" s="31">
        <f t="shared" si="3"/>
        <v>1070146911</v>
      </c>
      <c r="Z34" s="32">
        <f>+IF(X34&lt;&gt;0,+(Y34/X34)*100,0)</f>
        <v>4560.873381112223</v>
      </c>
      <c r="AA34" s="33">
        <f>SUM(AA29:AA33)</f>
        <v>23463640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59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60</v>
      </c>
      <c r="B37" s="17"/>
      <c r="C37" s="18">
        <v>-7652778</v>
      </c>
      <c r="D37" s="18"/>
      <c r="E37" s="19">
        <v>135703294</v>
      </c>
      <c r="F37" s="20">
        <v>135634038</v>
      </c>
      <c r="G37" s="20">
        <v>-174193</v>
      </c>
      <c r="H37" s="20">
        <v>44783536</v>
      </c>
      <c r="I37" s="20">
        <v>-6573341</v>
      </c>
      <c r="J37" s="20">
        <v>38036002</v>
      </c>
      <c r="K37" s="20"/>
      <c r="L37" s="20">
        <v>-267840</v>
      </c>
      <c r="M37" s="20">
        <v>-4262180</v>
      </c>
      <c r="N37" s="20">
        <v>-4530020</v>
      </c>
      <c r="O37" s="20">
        <v>-527392</v>
      </c>
      <c r="P37" s="20">
        <v>-275855</v>
      </c>
      <c r="Q37" s="20">
        <v>-13204600</v>
      </c>
      <c r="R37" s="20">
        <v>-14007847</v>
      </c>
      <c r="S37" s="20">
        <v>-272504</v>
      </c>
      <c r="T37" s="20"/>
      <c r="U37" s="20">
        <v>-4770153</v>
      </c>
      <c r="V37" s="20">
        <v>-5042657</v>
      </c>
      <c r="W37" s="20">
        <v>14455478</v>
      </c>
      <c r="X37" s="20">
        <v>135634038</v>
      </c>
      <c r="Y37" s="20">
        <v>-121178560</v>
      </c>
      <c r="Z37" s="21">
        <v>-89.34</v>
      </c>
      <c r="AA37" s="22">
        <v>135634038</v>
      </c>
    </row>
    <row r="38" spans="1:27" ht="12.75">
      <c r="A38" s="23" t="s">
        <v>57</v>
      </c>
      <c r="B38" s="17"/>
      <c r="C38" s="18">
        <v>2744609</v>
      </c>
      <c r="D38" s="18"/>
      <c r="E38" s="19">
        <v>65753287</v>
      </c>
      <c r="F38" s="20">
        <v>65753287</v>
      </c>
      <c r="G38" s="20"/>
      <c r="H38" s="20">
        <v>20750861</v>
      </c>
      <c r="I38" s="20"/>
      <c r="J38" s="20">
        <v>20750861</v>
      </c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>
        <v>20750861</v>
      </c>
      <c r="X38" s="20">
        <v>65753287</v>
      </c>
      <c r="Y38" s="20">
        <v>-45002426</v>
      </c>
      <c r="Z38" s="21">
        <v>-68.44</v>
      </c>
      <c r="AA38" s="22">
        <v>65753287</v>
      </c>
    </row>
    <row r="39" spans="1:27" ht="12.75">
      <c r="A39" s="27" t="s">
        <v>61</v>
      </c>
      <c r="B39" s="35"/>
      <c r="C39" s="29">
        <f aca="true" t="shared" si="4" ref="C39:Y39">SUM(C37:C38)</f>
        <v>-4908169</v>
      </c>
      <c r="D39" s="29">
        <f>SUM(D37:D38)</f>
        <v>0</v>
      </c>
      <c r="E39" s="36">
        <f t="shared" si="4"/>
        <v>201456581</v>
      </c>
      <c r="F39" s="37">
        <f t="shared" si="4"/>
        <v>201387325</v>
      </c>
      <c r="G39" s="37">
        <f t="shared" si="4"/>
        <v>-174193</v>
      </c>
      <c r="H39" s="37">
        <f t="shared" si="4"/>
        <v>65534397</v>
      </c>
      <c r="I39" s="37">
        <f t="shared" si="4"/>
        <v>-6573341</v>
      </c>
      <c r="J39" s="37">
        <f t="shared" si="4"/>
        <v>58786863</v>
      </c>
      <c r="K39" s="37">
        <f t="shared" si="4"/>
        <v>0</v>
      </c>
      <c r="L39" s="37">
        <f t="shared" si="4"/>
        <v>-267840</v>
      </c>
      <c r="M39" s="37">
        <f t="shared" si="4"/>
        <v>-4262180</v>
      </c>
      <c r="N39" s="37">
        <f t="shared" si="4"/>
        <v>-4530020</v>
      </c>
      <c r="O39" s="37">
        <f t="shared" si="4"/>
        <v>-527392</v>
      </c>
      <c r="P39" s="37">
        <f t="shared" si="4"/>
        <v>-275855</v>
      </c>
      <c r="Q39" s="37">
        <f t="shared" si="4"/>
        <v>-13204600</v>
      </c>
      <c r="R39" s="37">
        <f t="shared" si="4"/>
        <v>-14007847</v>
      </c>
      <c r="S39" s="37">
        <f t="shared" si="4"/>
        <v>-272504</v>
      </c>
      <c r="T39" s="37">
        <f t="shared" si="4"/>
        <v>0</v>
      </c>
      <c r="U39" s="37">
        <f t="shared" si="4"/>
        <v>-4770153</v>
      </c>
      <c r="V39" s="37">
        <f t="shared" si="4"/>
        <v>-5042657</v>
      </c>
      <c r="W39" s="37">
        <f t="shared" si="4"/>
        <v>35206339</v>
      </c>
      <c r="X39" s="37">
        <f t="shared" si="4"/>
        <v>201387325</v>
      </c>
      <c r="Y39" s="37">
        <f t="shared" si="4"/>
        <v>-166180986</v>
      </c>
      <c r="Z39" s="38">
        <f>+IF(X39&lt;&gt;0,+(Y39/X39)*100,0)</f>
        <v>-82.51809591293792</v>
      </c>
      <c r="AA39" s="39">
        <f>SUM(AA37:AA38)</f>
        <v>201387325</v>
      </c>
    </row>
    <row r="40" spans="1:27" ht="12.75">
      <c r="A40" s="27" t="s">
        <v>62</v>
      </c>
      <c r="B40" s="28"/>
      <c r="C40" s="29">
        <f aca="true" t="shared" si="5" ref="C40:Y40">+C34+C39</f>
        <v>222287200</v>
      </c>
      <c r="D40" s="29">
        <f>+D34+D39</f>
        <v>0</v>
      </c>
      <c r="E40" s="30">
        <f t="shared" si="5"/>
        <v>538436284</v>
      </c>
      <c r="F40" s="31">
        <f t="shared" si="5"/>
        <v>224850965</v>
      </c>
      <c r="G40" s="31">
        <f t="shared" si="5"/>
        <v>63186157</v>
      </c>
      <c r="H40" s="31">
        <f t="shared" si="5"/>
        <v>793654339</v>
      </c>
      <c r="I40" s="31">
        <f t="shared" si="5"/>
        <v>-4563364</v>
      </c>
      <c r="J40" s="31">
        <f t="shared" si="5"/>
        <v>852277132</v>
      </c>
      <c r="K40" s="31">
        <f t="shared" si="5"/>
        <v>31771372</v>
      </c>
      <c r="L40" s="31">
        <f t="shared" si="5"/>
        <v>18393619</v>
      </c>
      <c r="M40" s="31">
        <f t="shared" si="5"/>
        <v>-5865020</v>
      </c>
      <c r="N40" s="31">
        <f t="shared" si="5"/>
        <v>44299971</v>
      </c>
      <c r="O40" s="31">
        <f t="shared" si="5"/>
        <v>-361634</v>
      </c>
      <c r="P40" s="31">
        <f t="shared" si="5"/>
        <v>5674196</v>
      </c>
      <c r="Q40" s="31">
        <f t="shared" si="5"/>
        <v>129671439</v>
      </c>
      <c r="R40" s="31">
        <f t="shared" si="5"/>
        <v>134984001</v>
      </c>
      <c r="S40" s="31">
        <f t="shared" si="5"/>
        <v>-33662751</v>
      </c>
      <c r="T40" s="31">
        <f t="shared" si="5"/>
        <v>-19635636</v>
      </c>
      <c r="U40" s="31">
        <f t="shared" si="5"/>
        <v>150554173</v>
      </c>
      <c r="V40" s="31">
        <f t="shared" si="5"/>
        <v>97255786</v>
      </c>
      <c r="W40" s="31">
        <f t="shared" si="5"/>
        <v>1128816890</v>
      </c>
      <c r="X40" s="31">
        <f t="shared" si="5"/>
        <v>224850965</v>
      </c>
      <c r="Y40" s="31">
        <f t="shared" si="5"/>
        <v>903965925</v>
      </c>
      <c r="Z40" s="32">
        <f>+IF(X40&lt;&gt;0,+(Y40/X40)*100,0)</f>
        <v>402.0289283615038</v>
      </c>
      <c r="AA40" s="33">
        <f>+AA34+AA39</f>
        <v>224850965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-380788132</v>
      </c>
      <c r="D42" s="43">
        <f>+D25-D40</f>
        <v>0</v>
      </c>
      <c r="E42" s="44">
        <f t="shared" si="6"/>
        <v>4628757399</v>
      </c>
      <c r="F42" s="45">
        <f t="shared" si="6"/>
        <v>4325196969</v>
      </c>
      <c r="G42" s="45">
        <f t="shared" si="6"/>
        <v>144450328</v>
      </c>
      <c r="H42" s="45">
        <f t="shared" si="6"/>
        <v>4098335254</v>
      </c>
      <c r="I42" s="45">
        <f t="shared" si="6"/>
        <v>-18254229</v>
      </c>
      <c r="J42" s="45">
        <f t="shared" si="6"/>
        <v>4224531353</v>
      </c>
      <c r="K42" s="45">
        <f t="shared" si="6"/>
        <v>-15338364</v>
      </c>
      <c r="L42" s="45">
        <f t="shared" si="6"/>
        <v>-13742148</v>
      </c>
      <c r="M42" s="45">
        <f t="shared" si="6"/>
        <v>129414957</v>
      </c>
      <c r="N42" s="45">
        <f t="shared" si="6"/>
        <v>100334445</v>
      </c>
      <c r="O42" s="45">
        <f t="shared" si="6"/>
        <v>-25599072</v>
      </c>
      <c r="P42" s="45">
        <f t="shared" si="6"/>
        <v>-103665581</v>
      </c>
      <c r="Q42" s="45">
        <f t="shared" si="6"/>
        <v>184772039</v>
      </c>
      <c r="R42" s="45">
        <f t="shared" si="6"/>
        <v>55507386</v>
      </c>
      <c r="S42" s="45">
        <f t="shared" si="6"/>
        <v>-492247</v>
      </c>
      <c r="T42" s="45">
        <f t="shared" si="6"/>
        <v>-25293963</v>
      </c>
      <c r="U42" s="45">
        <f t="shared" si="6"/>
        <v>-104577377</v>
      </c>
      <c r="V42" s="45">
        <f t="shared" si="6"/>
        <v>-130363587</v>
      </c>
      <c r="W42" s="45">
        <f t="shared" si="6"/>
        <v>4250009597</v>
      </c>
      <c r="X42" s="45">
        <f t="shared" si="6"/>
        <v>4325196969</v>
      </c>
      <c r="Y42" s="45">
        <f t="shared" si="6"/>
        <v>-75187372</v>
      </c>
      <c r="Z42" s="46">
        <f>+IF(X42&lt;&gt;0,+(Y42/X42)*100,0)</f>
        <v>-1.7383571786184704</v>
      </c>
      <c r="AA42" s="47">
        <f>+AA25-AA40</f>
        <v>4325196969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-209043993</v>
      </c>
      <c r="D45" s="18"/>
      <c r="E45" s="19">
        <v>4310510105</v>
      </c>
      <c r="F45" s="20">
        <v>4191012272</v>
      </c>
      <c r="G45" s="20">
        <v>11</v>
      </c>
      <c r="H45" s="20">
        <v>3971133420</v>
      </c>
      <c r="I45" s="20">
        <v>3</v>
      </c>
      <c r="J45" s="20">
        <v>3971133434</v>
      </c>
      <c r="K45" s="20">
        <v>1</v>
      </c>
      <c r="L45" s="20"/>
      <c r="M45" s="20">
        <v>2</v>
      </c>
      <c r="N45" s="20">
        <v>3</v>
      </c>
      <c r="O45" s="20">
        <v>4</v>
      </c>
      <c r="P45" s="20">
        <v>-4</v>
      </c>
      <c r="Q45" s="20">
        <v>-7</v>
      </c>
      <c r="R45" s="20">
        <v>-7</v>
      </c>
      <c r="S45" s="20">
        <v>-14334107</v>
      </c>
      <c r="T45" s="20">
        <v>-1973</v>
      </c>
      <c r="U45" s="20">
        <v>14323586</v>
      </c>
      <c r="V45" s="20">
        <v>-12494</v>
      </c>
      <c r="W45" s="20">
        <v>3971120936</v>
      </c>
      <c r="X45" s="20">
        <v>4191012272</v>
      </c>
      <c r="Y45" s="20">
        <v>-219891336</v>
      </c>
      <c r="Z45" s="48">
        <v>-5.25</v>
      </c>
      <c r="AA45" s="22">
        <v>4191012272</v>
      </c>
    </row>
    <row r="46" spans="1:27" ht="12.75">
      <c r="A46" s="23" t="s">
        <v>67</v>
      </c>
      <c r="B46" s="17"/>
      <c r="C46" s="18"/>
      <c r="D46" s="18"/>
      <c r="E46" s="19"/>
      <c r="F46" s="20"/>
      <c r="G46" s="20"/>
      <c r="H46" s="20">
        <v>100</v>
      </c>
      <c r="I46" s="20"/>
      <c r="J46" s="20">
        <v>100</v>
      </c>
      <c r="K46" s="20"/>
      <c r="L46" s="20"/>
      <c r="M46" s="20"/>
      <c r="N46" s="20"/>
      <c r="O46" s="20"/>
      <c r="P46" s="20"/>
      <c r="Q46" s="20"/>
      <c r="R46" s="20"/>
      <c r="S46" s="20"/>
      <c r="T46" s="20">
        <v>3220</v>
      </c>
      <c r="U46" s="20"/>
      <c r="V46" s="20">
        <v>3220</v>
      </c>
      <c r="W46" s="20">
        <v>3320</v>
      </c>
      <c r="X46" s="20"/>
      <c r="Y46" s="20">
        <v>3320</v>
      </c>
      <c r="Z46" s="48"/>
      <c r="AA46" s="22"/>
    </row>
    <row r="47" spans="1:27" ht="12.75">
      <c r="A47" s="23"/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68</v>
      </c>
      <c r="B48" s="50" t="s">
        <v>64</v>
      </c>
      <c r="C48" s="51">
        <f aca="true" t="shared" si="7" ref="C48:Y48">SUM(C45:C47)</f>
        <v>-209043993</v>
      </c>
      <c r="D48" s="51">
        <f>SUM(D45:D47)</f>
        <v>0</v>
      </c>
      <c r="E48" s="52">
        <f t="shared" si="7"/>
        <v>4310510105</v>
      </c>
      <c r="F48" s="53">
        <f t="shared" si="7"/>
        <v>4191012272</v>
      </c>
      <c r="G48" s="53">
        <f t="shared" si="7"/>
        <v>11</v>
      </c>
      <c r="H48" s="53">
        <f t="shared" si="7"/>
        <v>3971133520</v>
      </c>
      <c r="I48" s="53">
        <f t="shared" si="7"/>
        <v>3</v>
      </c>
      <c r="J48" s="53">
        <f t="shared" si="7"/>
        <v>3971133534</v>
      </c>
      <c r="K48" s="53">
        <f t="shared" si="7"/>
        <v>1</v>
      </c>
      <c r="L48" s="53">
        <f t="shared" si="7"/>
        <v>0</v>
      </c>
      <c r="M48" s="53">
        <f t="shared" si="7"/>
        <v>2</v>
      </c>
      <c r="N48" s="53">
        <f t="shared" si="7"/>
        <v>3</v>
      </c>
      <c r="O48" s="53">
        <f t="shared" si="7"/>
        <v>4</v>
      </c>
      <c r="P48" s="53">
        <f t="shared" si="7"/>
        <v>-4</v>
      </c>
      <c r="Q48" s="53">
        <f t="shared" si="7"/>
        <v>-7</v>
      </c>
      <c r="R48" s="53">
        <f t="shared" si="7"/>
        <v>-7</v>
      </c>
      <c r="S48" s="53">
        <f t="shared" si="7"/>
        <v>-14334107</v>
      </c>
      <c r="T48" s="53">
        <f t="shared" si="7"/>
        <v>1247</v>
      </c>
      <c r="U48" s="53">
        <f t="shared" si="7"/>
        <v>14323586</v>
      </c>
      <c r="V48" s="53">
        <f t="shared" si="7"/>
        <v>-9274</v>
      </c>
      <c r="W48" s="53">
        <f t="shared" si="7"/>
        <v>3971124256</v>
      </c>
      <c r="X48" s="53">
        <f t="shared" si="7"/>
        <v>4191012272</v>
      </c>
      <c r="Y48" s="53">
        <f t="shared" si="7"/>
        <v>-219888016</v>
      </c>
      <c r="Z48" s="54">
        <f>+IF(X48&lt;&gt;0,+(Y48/X48)*100,0)</f>
        <v>-5.246656457416358</v>
      </c>
      <c r="AA48" s="55">
        <f>SUM(AA45:AA47)</f>
        <v>4191012272</v>
      </c>
    </row>
    <row r="49" spans="1:27" ht="12.75">
      <c r="A49" s="56" t="s">
        <v>123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124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125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7" t="s">
        <v>74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126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14724082</v>
      </c>
      <c r="D6" s="18"/>
      <c r="E6" s="19"/>
      <c r="F6" s="20"/>
      <c r="G6" s="20">
        <v>52426991</v>
      </c>
      <c r="H6" s="20">
        <v>24407241</v>
      </c>
      <c r="I6" s="20">
        <v>-10144618</v>
      </c>
      <c r="J6" s="20">
        <v>66689614</v>
      </c>
      <c r="K6" s="20">
        <v>12556077</v>
      </c>
      <c r="L6" s="20">
        <v>13738348</v>
      </c>
      <c r="M6" s="20">
        <v>32460058</v>
      </c>
      <c r="N6" s="20">
        <v>58754483</v>
      </c>
      <c r="O6" s="20">
        <v>-1501683</v>
      </c>
      <c r="P6" s="20">
        <v>72426644</v>
      </c>
      <c r="Q6" s="20">
        <v>-41120388</v>
      </c>
      <c r="R6" s="20">
        <v>29804573</v>
      </c>
      <c r="S6" s="20">
        <v>-1719152</v>
      </c>
      <c r="T6" s="20">
        <v>807874</v>
      </c>
      <c r="U6" s="20">
        <v>61413641</v>
      </c>
      <c r="V6" s="20">
        <v>60502363</v>
      </c>
      <c r="W6" s="20">
        <v>215751033</v>
      </c>
      <c r="X6" s="20"/>
      <c r="Y6" s="20">
        <v>215751033</v>
      </c>
      <c r="Z6" s="21"/>
      <c r="AA6" s="22"/>
    </row>
    <row r="7" spans="1:27" ht="12.75">
      <c r="A7" s="23" t="s">
        <v>34</v>
      </c>
      <c r="B7" s="17"/>
      <c r="C7" s="18">
        <v>33097402</v>
      </c>
      <c r="D7" s="18"/>
      <c r="E7" s="19"/>
      <c r="F7" s="20"/>
      <c r="G7" s="20">
        <v>-26900000</v>
      </c>
      <c r="H7" s="20">
        <v>43217434</v>
      </c>
      <c r="I7" s="20"/>
      <c r="J7" s="20">
        <v>16317434</v>
      </c>
      <c r="K7" s="20">
        <v>-11100000</v>
      </c>
      <c r="L7" s="20">
        <v>-4500000</v>
      </c>
      <c r="M7" s="20">
        <v>103604</v>
      </c>
      <c r="N7" s="20">
        <v>-15496396</v>
      </c>
      <c r="O7" s="20">
        <v>-6300000</v>
      </c>
      <c r="P7" s="20">
        <v>-668963</v>
      </c>
      <c r="Q7" s="20">
        <v>26367354</v>
      </c>
      <c r="R7" s="20">
        <v>19398391</v>
      </c>
      <c r="S7" s="20">
        <v>-3400000</v>
      </c>
      <c r="T7" s="20">
        <v>-10000000</v>
      </c>
      <c r="U7" s="20">
        <v>3265833</v>
      </c>
      <c r="V7" s="20">
        <v>-10134167</v>
      </c>
      <c r="W7" s="20">
        <v>10085262</v>
      </c>
      <c r="X7" s="20"/>
      <c r="Y7" s="20">
        <v>10085262</v>
      </c>
      <c r="Z7" s="21"/>
      <c r="AA7" s="22"/>
    </row>
    <row r="8" spans="1:27" ht="12.75">
      <c r="A8" s="23" t="s">
        <v>35</v>
      </c>
      <c r="B8" s="17"/>
      <c r="C8" s="18">
        <v>82635316</v>
      </c>
      <c r="D8" s="18"/>
      <c r="E8" s="19">
        <v>11553978</v>
      </c>
      <c r="F8" s="20">
        <v>21734829</v>
      </c>
      <c r="G8" s="20">
        <v>2903914</v>
      </c>
      <c r="H8" s="20">
        <v>79443513</v>
      </c>
      <c r="I8" s="20">
        <v>1987026</v>
      </c>
      <c r="J8" s="20">
        <v>84334453</v>
      </c>
      <c r="K8" s="20">
        <v>-2124859</v>
      </c>
      <c r="L8" s="20">
        <v>2406420</v>
      </c>
      <c r="M8" s="20">
        <v>-1946437</v>
      </c>
      <c r="N8" s="20">
        <v>-1664876</v>
      </c>
      <c r="O8" s="20">
        <v>1141183</v>
      </c>
      <c r="P8" s="20">
        <v>79954092</v>
      </c>
      <c r="Q8" s="20">
        <v>1597963</v>
      </c>
      <c r="R8" s="20">
        <v>82693238</v>
      </c>
      <c r="S8" s="20">
        <v>2366894</v>
      </c>
      <c r="T8" s="20">
        <v>479376</v>
      </c>
      <c r="U8" s="20">
        <v>85520034</v>
      </c>
      <c r="V8" s="20">
        <v>88366304</v>
      </c>
      <c r="W8" s="20">
        <v>253729119</v>
      </c>
      <c r="X8" s="20">
        <v>21734829</v>
      </c>
      <c r="Y8" s="20">
        <v>231994290</v>
      </c>
      <c r="Z8" s="21">
        <v>1067.38</v>
      </c>
      <c r="AA8" s="22">
        <v>21734829</v>
      </c>
    </row>
    <row r="9" spans="1:27" ht="12.75">
      <c r="A9" s="23" t="s">
        <v>36</v>
      </c>
      <c r="B9" s="17"/>
      <c r="C9" s="18">
        <v>13455811</v>
      </c>
      <c r="D9" s="18"/>
      <c r="E9" s="19"/>
      <c r="F9" s="20"/>
      <c r="G9" s="20">
        <v>-340338</v>
      </c>
      <c r="H9" s="20">
        <v>14115860</v>
      </c>
      <c r="I9" s="20">
        <v>536178</v>
      </c>
      <c r="J9" s="20">
        <v>14311700</v>
      </c>
      <c r="K9" s="20">
        <v>-1271559</v>
      </c>
      <c r="L9" s="20">
        <v>-678896</v>
      </c>
      <c r="M9" s="20">
        <v>483471</v>
      </c>
      <c r="N9" s="20">
        <v>-1466984</v>
      </c>
      <c r="O9" s="20">
        <v>-742736</v>
      </c>
      <c r="P9" s="20">
        <v>13506649</v>
      </c>
      <c r="Q9" s="20">
        <v>1065039</v>
      </c>
      <c r="R9" s="20">
        <v>13828952</v>
      </c>
      <c r="S9" s="20">
        <v>52664</v>
      </c>
      <c r="T9" s="20">
        <v>683020</v>
      </c>
      <c r="U9" s="20">
        <v>15748148</v>
      </c>
      <c r="V9" s="20">
        <v>16483832</v>
      </c>
      <c r="W9" s="20">
        <v>43157500</v>
      </c>
      <c r="X9" s="20"/>
      <c r="Y9" s="20">
        <v>43157500</v>
      </c>
      <c r="Z9" s="21"/>
      <c r="AA9" s="22"/>
    </row>
    <row r="10" spans="1:27" ht="12.7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2.75">
      <c r="A11" s="23" t="s">
        <v>38</v>
      </c>
      <c r="B11" s="17"/>
      <c r="C11" s="18">
        <v>347591</v>
      </c>
      <c r="D11" s="18"/>
      <c r="E11" s="19"/>
      <c r="F11" s="20"/>
      <c r="G11" s="20">
        <v>3385</v>
      </c>
      <c r="H11" s="20">
        <v>319027</v>
      </c>
      <c r="I11" s="20">
        <v>57252</v>
      </c>
      <c r="J11" s="20">
        <v>379664</v>
      </c>
      <c r="K11" s="20">
        <v>58021</v>
      </c>
      <c r="L11" s="20">
        <v>33289</v>
      </c>
      <c r="M11" s="20">
        <v>72962</v>
      </c>
      <c r="N11" s="20">
        <v>164272</v>
      </c>
      <c r="O11" s="20">
        <v>97532</v>
      </c>
      <c r="P11" s="20">
        <v>609676</v>
      </c>
      <c r="Q11" s="20">
        <v>13225</v>
      </c>
      <c r="R11" s="20">
        <v>720433</v>
      </c>
      <c r="S11" s="20"/>
      <c r="T11" s="20"/>
      <c r="U11" s="20">
        <v>-118640</v>
      </c>
      <c r="V11" s="20">
        <v>-118640</v>
      </c>
      <c r="W11" s="20">
        <v>1145729</v>
      </c>
      <c r="X11" s="20"/>
      <c r="Y11" s="20">
        <v>1145729</v>
      </c>
      <c r="Z11" s="21"/>
      <c r="AA11" s="22"/>
    </row>
    <row r="12" spans="1:27" ht="12.75">
      <c r="A12" s="27" t="s">
        <v>39</v>
      </c>
      <c r="B12" s="28"/>
      <c r="C12" s="29">
        <f aca="true" t="shared" si="0" ref="C12:Y12">SUM(C6:C11)</f>
        <v>144260202</v>
      </c>
      <c r="D12" s="29">
        <f>SUM(D6:D11)</f>
        <v>0</v>
      </c>
      <c r="E12" s="30">
        <f t="shared" si="0"/>
        <v>11553978</v>
      </c>
      <c r="F12" s="31">
        <f t="shared" si="0"/>
        <v>21734829</v>
      </c>
      <c r="G12" s="31">
        <f t="shared" si="0"/>
        <v>28093952</v>
      </c>
      <c r="H12" s="31">
        <f t="shared" si="0"/>
        <v>161503075</v>
      </c>
      <c r="I12" s="31">
        <f t="shared" si="0"/>
        <v>-7564162</v>
      </c>
      <c r="J12" s="31">
        <f t="shared" si="0"/>
        <v>182032865</v>
      </c>
      <c r="K12" s="31">
        <f t="shared" si="0"/>
        <v>-1882320</v>
      </c>
      <c r="L12" s="31">
        <f t="shared" si="0"/>
        <v>10999161</v>
      </c>
      <c r="M12" s="31">
        <f t="shared" si="0"/>
        <v>31173658</v>
      </c>
      <c r="N12" s="31">
        <f t="shared" si="0"/>
        <v>40290499</v>
      </c>
      <c r="O12" s="31">
        <f t="shared" si="0"/>
        <v>-7305704</v>
      </c>
      <c r="P12" s="31">
        <f t="shared" si="0"/>
        <v>165828098</v>
      </c>
      <c r="Q12" s="31">
        <f t="shared" si="0"/>
        <v>-12076807</v>
      </c>
      <c r="R12" s="31">
        <f t="shared" si="0"/>
        <v>146445587</v>
      </c>
      <c r="S12" s="31">
        <f t="shared" si="0"/>
        <v>-2699594</v>
      </c>
      <c r="T12" s="31">
        <f t="shared" si="0"/>
        <v>-8029730</v>
      </c>
      <c r="U12" s="31">
        <f t="shared" si="0"/>
        <v>165829016</v>
      </c>
      <c r="V12" s="31">
        <f t="shared" si="0"/>
        <v>155099692</v>
      </c>
      <c r="W12" s="31">
        <f t="shared" si="0"/>
        <v>523868643</v>
      </c>
      <c r="X12" s="31">
        <f t="shared" si="0"/>
        <v>21734829</v>
      </c>
      <c r="Y12" s="31">
        <f t="shared" si="0"/>
        <v>502133814</v>
      </c>
      <c r="Z12" s="32">
        <f>+IF(X12&lt;&gt;0,+(Y12/X12)*100,0)</f>
        <v>2310.272668811887</v>
      </c>
      <c r="AA12" s="33">
        <f>SUM(AA6:AA11)</f>
        <v>21734829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2.7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2.75">
      <c r="A17" s="23" t="s">
        <v>43</v>
      </c>
      <c r="B17" s="17"/>
      <c r="C17" s="18"/>
      <c r="D17" s="18"/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1"/>
      <c r="AA17" s="22"/>
    </row>
    <row r="18" spans="1:27" ht="12.7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>
        <v>241854060</v>
      </c>
      <c r="D19" s="18"/>
      <c r="E19" s="19">
        <v>25586000</v>
      </c>
      <c r="F19" s="20">
        <v>30341000</v>
      </c>
      <c r="G19" s="20">
        <v>846590</v>
      </c>
      <c r="H19" s="20">
        <v>247496674</v>
      </c>
      <c r="I19" s="20">
        <v>900699</v>
      </c>
      <c r="J19" s="20">
        <v>249243963</v>
      </c>
      <c r="K19" s="20">
        <v>4530506</v>
      </c>
      <c r="L19" s="20">
        <v>555101</v>
      </c>
      <c r="M19" s="20">
        <v>4394611</v>
      </c>
      <c r="N19" s="20">
        <v>9480218</v>
      </c>
      <c r="O19" s="20">
        <v>968002</v>
      </c>
      <c r="P19" s="20">
        <v>259557631</v>
      </c>
      <c r="Q19" s="20">
        <v>3874194</v>
      </c>
      <c r="R19" s="20">
        <v>264399827</v>
      </c>
      <c r="S19" s="20"/>
      <c r="T19" s="20">
        <v>2181552</v>
      </c>
      <c r="U19" s="20">
        <v>254174518</v>
      </c>
      <c r="V19" s="20">
        <v>256356070</v>
      </c>
      <c r="W19" s="20">
        <v>779480078</v>
      </c>
      <c r="X19" s="20">
        <v>30341000</v>
      </c>
      <c r="Y19" s="20">
        <v>749139078</v>
      </c>
      <c r="Z19" s="21">
        <v>2469.07</v>
      </c>
      <c r="AA19" s="22">
        <v>30341000</v>
      </c>
    </row>
    <row r="20" spans="1:27" ht="12.75">
      <c r="A20" s="23"/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46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2.75">
      <c r="A22" s="23" t="s">
        <v>47</v>
      </c>
      <c r="B22" s="17"/>
      <c r="C22" s="18">
        <v>1403791</v>
      </c>
      <c r="D22" s="18"/>
      <c r="E22" s="19"/>
      <c r="F22" s="20"/>
      <c r="G22" s="20"/>
      <c r="H22" s="20">
        <v>1403791</v>
      </c>
      <c r="I22" s="20"/>
      <c r="J22" s="20">
        <v>1403791</v>
      </c>
      <c r="K22" s="20"/>
      <c r="L22" s="20"/>
      <c r="M22" s="20"/>
      <c r="N22" s="20"/>
      <c r="O22" s="20"/>
      <c r="P22" s="20">
        <v>1403791</v>
      </c>
      <c r="Q22" s="20"/>
      <c r="R22" s="20">
        <v>1403791</v>
      </c>
      <c r="S22" s="20"/>
      <c r="T22" s="20"/>
      <c r="U22" s="20">
        <v>736476</v>
      </c>
      <c r="V22" s="20">
        <v>736476</v>
      </c>
      <c r="W22" s="20">
        <v>3544058</v>
      </c>
      <c r="X22" s="20"/>
      <c r="Y22" s="20">
        <v>3544058</v>
      </c>
      <c r="Z22" s="21"/>
      <c r="AA22" s="22"/>
    </row>
    <row r="23" spans="1:27" ht="12.75">
      <c r="A23" s="23" t="s">
        <v>48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2.75">
      <c r="A24" s="27" t="s">
        <v>49</v>
      </c>
      <c r="B24" s="35"/>
      <c r="C24" s="29">
        <f aca="true" t="shared" si="1" ref="C24:Y24">SUM(C15:C23)</f>
        <v>243257851</v>
      </c>
      <c r="D24" s="29">
        <f>SUM(D15:D23)</f>
        <v>0</v>
      </c>
      <c r="E24" s="36">
        <f t="shared" si="1"/>
        <v>25586000</v>
      </c>
      <c r="F24" s="37">
        <f t="shared" si="1"/>
        <v>30341000</v>
      </c>
      <c r="G24" s="37">
        <f t="shared" si="1"/>
        <v>846590</v>
      </c>
      <c r="H24" s="37">
        <f t="shared" si="1"/>
        <v>248900465</v>
      </c>
      <c r="I24" s="37">
        <f t="shared" si="1"/>
        <v>900699</v>
      </c>
      <c r="J24" s="37">
        <f t="shared" si="1"/>
        <v>250647754</v>
      </c>
      <c r="K24" s="37">
        <f t="shared" si="1"/>
        <v>4530506</v>
      </c>
      <c r="L24" s="37">
        <f t="shared" si="1"/>
        <v>555101</v>
      </c>
      <c r="M24" s="37">
        <f t="shared" si="1"/>
        <v>4394611</v>
      </c>
      <c r="N24" s="37">
        <f t="shared" si="1"/>
        <v>9480218</v>
      </c>
      <c r="O24" s="37">
        <f t="shared" si="1"/>
        <v>968002</v>
      </c>
      <c r="P24" s="37">
        <f t="shared" si="1"/>
        <v>260961422</v>
      </c>
      <c r="Q24" s="37">
        <f t="shared" si="1"/>
        <v>3874194</v>
      </c>
      <c r="R24" s="37">
        <f t="shared" si="1"/>
        <v>265803618</v>
      </c>
      <c r="S24" s="37">
        <f t="shared" si="1"/>
        <v>0</v>
      </c>
      <c r="T24" s="37">
        <f t="shared" si="1"/>
        <v>2181552</v>
      </c>
      <c r="U24" s="37">
        <f t="shared" si="1"/>
        <v>254910994</v>
      </c>
      <c r="V24" s="37">
        <f t="shared" si="1"/>
        <v>257092546</v>
      </c>
      <c r="W24" s="37">
        <f t="shared" si="1"/>
        <v>783024136</v>
      </c>
      <c r="X24" s="37">
        <f t="shared" si="1"/>
        <v>30341000</v>
      </c>
      <c r="Y24" s="37">
        <f t="shared" si="1"/>
        <v>752683136</v>
      </c>
      <c r="Z24" s="38">
        <f>+IF(X24&lt;&gt;0,+(Y24/X24)*100,0)</f>
        <v>2480.7459740944596</v>
      </c>
      <c r="AA24" s="39">
        <f>SUM(AA15:AA23)</f>
        <v>30341000</v>
      </c>
    </row>
    <row r="25" spans="1:27" ht="12.75">
      <c r="A25" s="27" t="s">
        <v>50</v>
      </c>
      <c r="B25" s="28"/>
      <c r="C25" s="29">
        <f aca="true" t="shared" si="2" ref="C25:Y25">+C12+C24</f>
        <v>387518053</v>
      </c>
      <c r="D25" s="29">
        <f>+D12+D24</f>
        <v>0</v>
      </c>
      <c r="E25" s="30">
        <f t="shared" si="2"/>
        <v>37139978</v>
      </c>
      <c r="F25" s="31">
        <f t="shared" si="2"/>
        <v>52075829</v>
      </c>
      <c r="G25" s="31">
        <f t="shared" si="2"/>
        <v>28940542</v>
      </c>
      <c r="H25" s="31">
        <f t="shared" si="2"/>
        <v>410403540</v>
      </c>
      <c r="I25" s="31">
        <f t="shared" si="2"/>
        <v>-6663463</v>
      </c>
      <c r="J25" s="31">
        <f t="shared" si="2"/>
        <v>432680619</v>
      </c>
      <c r="K25" s="31">
        <f t="shared" si="2"/>
        <v>2648186</v>
      </c>
      <c r="L25" s="31">
        <f t="shared" si="2"/>
        <v>11554262</v>
      </c>
      <c r="M25" s="31">
        <f t="shared" si="2"/>
        <v>35568269</v>
      </c>
      <c r="N25" s="31">
        <f t="shared" si="2"/>
        <v>49770717</v>
      </c>
      <c r="O25" s="31">
        <f t="shared" si="2"/>
        <v>-6337702</v>
      </c>
      <c r="P25" s="31">
        <f t="shared" si="2"/>
        <v>426789520</v>
      </c>
      <c r="Q25" s="31">
        <f t="shared" si="2"/>
        <v>-8202613</v>
      </c>
      <c r="R25" s="31">
        <f t="shared" si="2"/>
        <v>412249205</v>
      </c>
      <c r="S25" s="31">
        <f t="shared" si="2"/>
        <v>-2699594</v>
      </c>
      <c r="T25" s="31">
        <f t="shared" si="2"/>
        <v>-5848178</v>
      </c>
      <c r="U25" s="31">
        <f t="shared" si="2"/>
        <v>420740010</v>
      </c>
      <c r="V25" s="31">
        <f t="shared" si="2"/>
        <v>412192238</v>
      </c>
      <c r="W25" s="31">
        <f t="shared" si="2"/>
        <v>1306892779</v>
      </c>
      <c r="X25" s="31">
        <f t="shared" si="2"/>
        <v>52075829</v>
      </c>
      <c r="Y25" s="31">
        <f t="shared" si="2"/>
        <v>1254816950</v>
      </c>
      <c r="Z25" s="32">
        <f>+IF(X25&lt;&gt;0,+(Y25/X25)*100,0)</f>
        <v>2409.5957262629463</v>
      </c>
      <c r="AA25" s="33">
        <f>+AA12+AA24</f>
        <v>52075829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51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52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53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54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2.75">
      <c r="A31" s="23" t="s">
        <v>55</v>
      </c>
      <c r="B31" s="17"/>
      <c r="C31" s="18"/>
      <c r="D31" s="18"/>
      <c r="E31" s="19"/>
      <c r="F31" s="20"/>
      <c r="G31" s="20">
        <v>174</v>
      </c>
      <c r="H31" s="20">
        <v>-1557</v>
      </c>
      <c r="I31" s="20">
        <v>-2715</v>
      </c>
      <c r="J31" s="20">
        <v>-4098</v>
      </c>
      <c r="K31" s="20">
        <v>804</v>
      </c>
      <c r="L31" s="20">
        <v>-1546</v>
      </c>
      <c r="M31" s="20">
        <v>-1600</v>
      </c>
      <c r="N31" s="20">
        <v>-2342</v>
      </c>
      <c r="O31" s="20">
        <v>-1761</v>
      </c>
      <c r="P31" s="20">
        <v>-10113</v>
      </c>
      <c r="Q31" s="20">
        <v>870</v>
      </c>
      <c r="R31" s="20">
        <v>-11004</v>
      </c>
      <c r="S31" s="20"/>
      <c r="T31" s="20"/>
      <c r="U31" s="20">
        <v>-33027</v>
      </c>
      <c r="V31" s="20">
        <v>-33027</v>
      </c>
      <c r="W31" s="20">
        <v>-50471</v>
      </c>
      <c r="X31" s="20"/>
      <c r="Y31" s="20">
        <v>-50471</v>
      </c>
      <c r="Z31" s="21"/>
      <c r="AA31" s="22"/>
    </row>
    <row r="32" spans="1:27" ht="12.75">
      <c r="A32" s="23" t="s">
        <v>56</v>
      </c>
      <c r="B32" s="17"/>
      <c r="C32" s="18">
        <v>29911488</v>
      </c>
      <c r="D32" s="18"/>
      <c r="E32" s="19">
        <v>1970000</v>
      </c>
      <c r="F32" s="20">
        <v>11143000</v>
      </c>
      <c r="G32" s="20">
        <v>-10396064</v>
      </c>
      <c r="H32" s="20">
        <v>21761889</v>
      </c>
      <c r="I32" s="20">
        <v>473903</v>
      </c>
      <c r="J32" s="20">
        <v>11839728</v>
      </c>
      <c r="K32" s="20">
        <v>6783024</v>
      </c>
      <c r="L32" s="20">
        <v>7870402</v>
      </c>
      <c r="M32" s="20">
        <v>468365</v>
      </c>
      <c r="N32" s="20">
        <v>15121791</v>
      </c>
      <c r="O32" s="20">
        <v>-2759029</v>
      </c>
      <c r="P32" s="20">
        <v>24947736</v>
      </c>
      <c r="Q32" s="20">
        <v>-431127</v>
      </c>
      <c r="R32" s="20">
        <v>21757580</v>
      </c>
      <c r="S32" s="20">
        <v>115020</v>
      </c>
      <c r="T32" s="20">
        <v>4053</v>
      </c>
      <c r="U32" s="20">
        <v>15923031</v>
      </c>
      <c r="V32" s="20">
        <v>16042104</v>
      </c>
      <c r="W32" s="20">
        <v>64761203</v>
      </c>
      <c r="X32" s="20">
        <v>11143000</v>
      </c>
      <c r="Y32" s="20">
        <v>53618203</v>
      </c>
      <c r="Z32" s="21">
        <v>481.18</v>
      </c>
      <c r="AA32" s="22">
        <v>11143000</v>
      </c>
    </row>
    <row r="33" spans="1:27" ht="12.75">
      <c r="A33" s="23" t="s">
        <v>57</v>
      </c>
      <c r="B33" s="17"/>
      <c r="C33" s="18"/>
      <c r="D33" s="18"/>
      <c r="E33" s="19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1"/>
      <c r="AA33" s="22"/>
    </row>
    <row r="34" spans="1:27" ht="12.75">
      <c r="A34" s="27" t="s">
        <v>58</v>
      </c>
      <c r="B34" s="28"/>
      <c r="C34" s="29">
        <f aca="true" t="shared" si="3" ref="C34:Y34">SUM(C29:C33)</f>
        <v>29911488</v>
      </c>
      <c r="D34" s="29">
        <f>SUM(D29:D33)</f>
        <v>0</v>
      </c>
      <c r="E34" s="30">
        <f t="shared" si="3"/>
        <v>1970000</v>
      </c>
      <c r="F34" s="31">
        <f t="shared" si="3"/>
        <v>11143000</v>
      </c>
      <c r="G34" s="31">
        <f t="shared" si="3"/>
        <v>-10395890</v>
      </c>
      <c r="H34" s="31">
        <f t="shared" si="3"/>
        <v>21760332</v>
      </c>
      <c r="I34" s="31">
        <f t="shared" si="3"/>
        <v>471188</v>
      </c>
      <c r="J34" s="31">
        <f t="shared" si="3"/>
        <v>11835630</v>
      </c>
      <c r="K34" s="31">
        <f t="shared" si="3"/>
        <v>6783828</v>
      </c>
      <c r="L34" s="31">
        <f t="shared" si="3"/>
        <v>7868856</v>
      </c>
      <c r="M34" s="31">
        <f t="shared" si="3"/>
        <v>466765</v>
      </c>
      <c r="N34" s="31">
        <f t="shared" si="3"/>
        <v>15119449</v>
      </c>
      <c r="O34" s="31">
        <f t="shared" si="3"/>
        <v>-2760790</v>
      </c>
      <c r="P34" s="31">
        <f t="shared" si="3"/>
        <v>24937623</v>
      </c>
      <c r="Q34" s="31">
        <f t="shared" si="3"/>
        <v>-430257</v>
      </c>
      <c r="R34" s="31">
        <f t="shared" si="3"/>
        <v>21746576</v>
      </c>
      <c r="S34" s="31">
        <f t="shared" si="3"/>
        <v>115020</v>
      </c>
      <c r="T34" s="31">
        <f t="shared" si="3"/>
        <v>4053</v>
      </c>
      <c r="U34" s="31">
        <f t="shared" si="3"/>
        <v>15890004</v>
      </c>
      <c r="V34" s="31">
        <f t="shared" si="3"/>
        <v>16009077</v>
      </c>
      <c r="W34" s="31">
        <f t="shared" si="3"/>
        <v>64710732</v>
      </c>
      <c r="X34" s="31">
        <f t="shared" si="3"/>
        <v>11143000</v>
      </c>
      <c r="Y34" s="31">
        <f t="shared" si="3"/>
        <v>53567732</v>
      </c>
      <c r="Z34" s="32">
        <f>+IF(X34&lt;&gt;0,+(Y34/X34)*100,0)</f>
        <v>480.7298932064974</v>
      </c>
      <c r="AA34" s="33">
        <f>SUM(AA29:AA33)</f>
        <v>11143000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59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60</v>
      </c>
      <c r="B37" s="17"/>
      <c r="C37" s="18">
        <v>892483</v>
      </c>
      <c r="D37" s="18"/>
      <c r="E37" s="19"/>
      <c r="F37" s="20"/>
      <c r="G37" s="20"/>
      <c r="H37" s="20">
        <v>665939</v>
      </c>
      <c r="I37" s="20"/>
      <c r="J37" s="20">
        <v>665939</v>
      </c>
      <c r="K37" s="20"/>
      <c r="L37" s="20">
        <v>-226544</v>
      </c>
      <c r="M37" s="20">
        <v>41703</v>
      </c>
      <c r="N37" s="20">
        <v>-184841</v>
      </c>
      <c r="O37" s="20"/>
      <c r="P37" s="20">
        <v>254553</v>
      </c>
      <c r="Q37" s="20">
        <v>18591</v>
      </c>
      <c r="R37" s="20">
        <v>273144</v>
      </c>
      <c r="S37" s="20"/>
      <c r="T37" s="20">
        <v>-226544</v>
      </c>
      <c r="U37" s="20"/>
      <c r="V37" s="20">
        <v>-226544</v>
      </c>
      <c r="W37" s="20">
        <v>527698</v>
      </c>
      <c r="X37" s="20"/>
      <c r="Y37" s="20">
        <v>527698</v>
      </c>
      <c r="Z37" s="21"/>
      <c r="AA37" s="22"/>
    </row>
    <row r="38" spans="1:27" ht="12.75">
      <c r="A38" s="23" t="s">
        <v>57</v>
      </c>
      <c r="B38" s="17"/>
      <c r="C38" s="18"/>
      <c r="D38" s="18"/>
      <c r="E38" s="19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1"/>
      <c r="AA38" s="22"/>
    </row>
    <row r="39" spans="1:27" ht="12.75">
      <c r="A39" s="27" t="s">
        <v>61</v>
      </c>
      <c r="B39" s="35"/>
      <c r="C39" s="29">
        <f aca="true" t="shared" si="4" ref="C39:Y39">SUM(C37:C38)</f>
        <v>892483</v>
      </c>
      <c r="D39" s="29">
        <f>SUM(D37:D38)</f>
        <v>0</v>
      </c>
      <c r="E39" s="36">
        <f t="shared" si="4"/>
        <v>0</v>
      </c>
      <c r="F39" s="37">
        <f t="shared" si="4"/>
        <v>0</v>
      </c>
      <c r="G39" s="37">
        <f t="shared" si="4"/>
        <v>0</v>
      </c>
      <c r="H39" s="37">
        <f t="shared" si="4"/>
        <v>665939</v>
      </c>
      <c r="I39" s="37">
        <f t="shared" si="4"/>
        <v>0</v>
      </c>
      <c r="J39" s="37">
        <f t="shared" si="4"/>
        <v>665939</v>
      </c>
      <c r="K39" s="37">
        <f t="shared" si="4"/>
        <v>0</v>
      </c>
      <c r="L39" s="37">
        <f t="shared" si="4"/>
        <v>-226544</v>
      </c>
      <c r="M39" s="37">
        <f t="shared" si="4"/>
        <v>41703</v>
      </c>
      <c r="N39" s="37">
        <f t="shared" si="4"/>
        <v>-184841</v>
      </c>
      <c r="O39" s="37">
        <f t="shared" si="4"/>
        <v>0</v>
      </c>
      <c r="P39" s="37">
        <f t="shared" si="4"/>
        <v>254553</v>
      </c>
      <c r="Q39" s="37">
        <f t="shared" si="4"/>
        <v>18591</v>
      </c>
      <c r="R39" s="37">
        <f t="shared" si="4"/>
        <v>273144</v>
      </c>
      <c r="S39" s="37">
        <f t="shared" si="4"/>
        <v>0</v>
      </c>
      <c r="T39" s="37">
        <f t="shared" si="4"/>
        <v>-226544</v>
      </c>
      <c r="U39" s="37">
        <f t="shared" si="4"/>
        <v>0</v>
      </c>
      <c r="V39" s="37">
        <f t="shared" si="4"/>
        <v>-226544</v>
      </c>
      <c r="W39" s="37">
        <f t="shared" si="4"/>
        <v>527698</v>
      </c>
      <c r="X39" s="37">
        <f t="shared" si="4"/>
        <v>0</v>
      </c>
      <c r="Y39" s="37">
        <f t="shared" si="4"/>
        <v>527698</v>
      </c>
      <c r="Z39" s="38">
        <f>+IF(X39&lt;&gt;0,+(Y39/X39)*100,0)</f>
        <v>0</v>
      </c>
      <c r="AA39" s="39">
        <f>SUM(AA37:AA38)</f>
        <v>0</v>
      </c>
    </row>
    <row r="40" spans="1:27" ht="12.75">
      <c r="A40" s="27" t="s">
        <v>62</v>
      </c>
      <c r="B40" s="28"/>
      <c r="C40" s="29">
        <f aca="true" t="shared" si="5" ref="C40:Y40">+C34+C39</f>
        <v>30803971</v>
      </c>
      <c r="D40" s="29">
        <f>+D34+D39</f>
        <v>0</v>
      </c>
      <c r="E40" s="30">
        <f t="shared" si="5"/>
        <v>1970000</v>
      </c>
      <c r="F40" s="31">
        <f t="shared" si="5"/>
        <v>11143000</v>
      </c>
      <c r="G40" s="31">
        <f t="shared" si="5"/>
        <v>-10395890</v>
      </c>
      <c r="H40" s="31">
        <f t="shared" si="5"/>
        <v>22426271</v>
      </c>
      <c r="I40" s="31">
        <f t="shared" si="5"/>
        <v>471188</v>
      </c>
      <c r="J40" s="31">
        <f t="shared" si="5"/>
        <v>12501569</v>
      </c>
      <c r="K40" s="31">
        <f t="shared" si="5"/>
        <v>6783828</v>
      </c>
      <c r="L40" s="31">
        <f t="shared" si="5"/>
        <v>7642312</v>
      </c>
      <c r="M40" s="31">
        <f t="shared" si="5"/>
        <v>508468</v>
      </c>
      <c r="N40" s="31">
        <f t="shared" si="5"/>
        <v>14934608</v>
      </c>
      <c r="O40" s="31">
        <f t="shared" si="5"/>
        <v>-2760790</v>
      </c>
      <c r="P40" s="31">
        <f t="shared" si="5"/>
        <v>25192176</v>
      </c>
      <c r="Q40" s="31">
        <f t="shared" si="5"/>
        <v>-411666</v>
      </c>
      <c r="R40" s="31">
        <f t="shared" si="5"/>
        <v>22019720</v>
      </c>
      <c r="S40" s="31">
        <f t="shared" si="5"/>
        <v>115020</v>
      </c>
      <c r="T40" s="31">
        <f t="shared" si="5"/>
        <v>-222491</v>
      </c>
      <c r="U40" s="31">
        <f t="shared" si="5"/>
        <v>15890004</v>
      </c>
      <c r="V40" s="31">
        <f t="shared" si="5"/>
        <v>15782533</v>
      </c>
      <c r="W40" s="31">
        <f t="shared" si="5"/>
        <v>65238430</v>
      </c>
      <c r="X40" s="31">
        <f t="shared" si="5"/>
        <v>11143000</v>
      </c>
      <c r="Y40" s="31">
        <f t="shared" si="5"/>
        <v>54095430</v>
      </c>
      <c r="Z40" s="32">
        <f>+IF(X40&lt;&gt;0,+(Y40/X40)*100,0)</f>
        <v>485.46558377456705</v>
      </c>
      <c r="AA40" s="33">
        <f>+AA34+AA39</f>
        <v>11143000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356714082</v>
      </c>
      <c r="D42" s="43">
        <f>+D25-D40</f>
        <v>0</v>
      </c>
      <c r="E42" s="44">
        <f t="shared" si="6"/>
        <v>35169978</v>
      </c>
      <c r="F42" s="45">
        <f t="shared" si="6"/>
        <v>40932829</v>
      </c>
      <c r="G42" s="45">
        <f t="shared" si="6"/>
        <v>39336432</v>
      </c>
      <c r="H42" s="45">
        <f t="shared" si="6"/>
        <v>387977269</v>
      </c>
      <c r="I42" s="45">
        <f t="shared" si="6"/>
        <v>-7134651</v>
      </c>
      <c r="J42" s="45">
        <f t="shared" si="6"/>
        <v>420179050</v>
      </c>
      <c r="K42" s="45">
        <f t="shared" si="6"/>
        <v>-4135642</v>
      </c>
      <c r="L42" s="45">
        <f t="shared" si="6"/>
        <v>3911950</v>
      </c>
      <c r="M42" s="45">
        <f t="shared" si="6"/>
        <v>35059801</v>
      </c>
      <c r="N42" s="45">
        <f t="shared" si="6"/>
        <v>34836109</v>
      </c>
      <c r="O42" s="45">
        <f t="shared" si="6"/>
        <v>-3576912</v>
      </c>
      <c r="P42" s="45">
        <f t="shared" si="6"/>
        <v>401597344</v>
      </c>
      <c r="Q42" s="45">
        <f t="shared" si="6"/>
        <v>-7790947</v>
      </c>
      <c r="R42" s="45">
        <f t="shared" si="6"/>
        <v>390229485</v>
      </c>
      <c r="S42" s="45">
        <f t="shared" si="6"/>
        <v>-2814614</v>
      </c>
      <c r="T42" s="45">
        <f t="shared" si="6"/>
        <v>-5625687</v>
      </c>
      <c r="U42" s="45">
        <f t="shared" si="6"/>
        <v>404850006</v>
      </c>
      <c r="V42" s="45">
        <f t="shared" si="6"/>
        <v>396409705</v>
      </c>
      <c r="W42" s="45">
        <f t="shared" si="6"/>
        <v>1241654349</v>
      </c>
      <c r="X42" s="45">
        <f t="shared" si="6"/>
        <v>40932829</v>
      </c>
      <c r="Y42" s="45">
        <f t="shared" si="6"/>
        <v>1200721520</v>
      </c>
      <c r="Z42" s="46">
        <f>+IF(X42&lt;&gt;0,+(Y42/X42)*100,0)</f>
        <v>2933.394904124511</v>
      </c>
      <c r="AA42" s="47">
        <f>+AA25-AA40</f>
        <v>40932829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271736397</v>
      </c>
      <c r="D45" s="18"/>
      <c r="E45" s="19">
        <v>42883108</v>
      </c>
      <c r="F45" s="20">
        <v>42269658</v>
      </c>
      <c r="G45" s="20">
        <v>-3</v>
      </c>
      <c r="H45" s="20">
        <v>316301018</v>
      </c>
      <c r="I45" s="20">
        <v>3</v>
      </c>
      <c r="J45" s="20">
        <v>316301018</v>
      </c>
      <c r="K45" s="20">
        <v>8</v>
      </c>
      <c r="L45" s="20">
        <v>11</v>
      </c>
      <c r="M45" s="20">
        <v>-1</v>
      </c>
      <c r="N45" s="20">
        <v>18</v>
      </c>
      <c r="O45" s="20">
        <v>3</v>
      </c>
      <c r="P45" s="20">
        <v>316955815</v>
      </c>
      <c r="Q45" s="20">
        <v>-929583</v>
      </c>
      <c r="R45" s="20">
        <v>316026235</v>
      </c>
      <c r="S45" s="20">
        <v>3</v>
      </c>
      <c r="T45" s="20"/>
      <c r="U45" s="20">
        <v>315683538</v>
      </c>
      <c r="V45" s="20">
        <v>315683541</v>
      </c>
      <c r="W45" s="20">
        <v>948010812</v>
      </c>
      <c r="X45" s="20">
        <v>42269658</v>
      </c>
      <c r="Y45" s="20">
        <v>905741154</v>
      </c>
      <c r="Z45" s="48">
        <v>2142.77</v>
      </c>
      <c r="AA45" s="22">
        <v>42269658</v>
      </c>
    </row>
    <row r="46" spans="1:27" ht="12.75">
      <c r="A46" s="23" t="s">
        <v>67</v>
      </c>
      <c r="B46" s="17"/>
      <c r="C46" s="18">
        <v>39703168</v>
      </c>
      <c r="D46" s="18"/>
      <c r="E46" s="19"/>
      <c r="F46" s="20"/>
      <c r="G46" s="20"/>
      <c r="H46" s="20">
        <v>39703168</v>
      </c>
      <c r="I46" s="20"/>
      <c r="J46" s="20">
        <v>39703168</v>
      </c>
      <c r="K46" s="20"/>
      <c r="L46" s="20"/>
      <c r="M46" s="20"/>
      <c r="N46" s="20"/>
      <c r="O46" s="20"/>
      <c r="P46" s="20">
        <v>39703168</v>
      </c>
      <c r="Q46" s="20"/>
      <c r="R46" s="20">
        <v>39703168</v>
      </c>
      <c r="S46" s="20"/>
      <c r="T46" s="20"/>
      <c r="U46" s="20">
        <v>39703168</v>
      </c>
      <c r="V46" s="20">
        <v>39703168</v>
      </c>
      <c r="W46" s="20">
        <v>119109504</v>
      </c>
      <c r="X46" s="20"/>
      <c r="Y46" s="20">
        <v>119109504</v>
      </c>
      <c r="Z46" s="48"/>
      <c r="AA46" s="22"/>
    </row>
    <row r="47" spans="1:27" ht="12.75">
      <c r="A47" s="23"/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68</v>
      </c>
      <c r="B48" s="50" t="s">
        <v>64</v>
      </c>
      <c r="C48" s="51">
        <f aca="true" t="shared" si="7" ref="C48:Y48">SUM(C45:C47)</f>
        <v>311439565</v>
      </c>
      <c r="D48" s="51">
        <f>SUM(D45:D47)</f>
        <v>0</v>
      </c>
      <c r="E48" s="52">
        <f t="shared" si="7"/>
        <v>42883108</v>
      </c>
      <c r="F48" s="53">
        <f t="shared" si="7"/>
        <v>42269658</v>
      </c>
      <c r="G48" s="53">
        <f t="shared" si="7"/>
        <v>-3</v>
      </c>
      <c r="H48" s="53">
        <f t="shared" si="7"/>
        <v>356004186</v>
      </c>
      <c r="I48" s="53">
        <f t="shared" si="7"/>
        <v>3</v>
      </c>
      <c r="J48" s="53">
        <f t="shared" si="7"/>
        <v>356004186</v>
      </c>
      <c r="K48" s="53">
        <f t="shared" si="7"/>
        <v>8</v>
      </c>
      <c r="L48" s="53">
        <f t="shared" si="7"/>
        <v>11</v>
      </c>
      <c r="M48" s="53">
        <f t="shared" si="7"/>
        <v>-1</v>
      </c>
      <c r="N48" s="53">
        <f t="shared" si="7"/>
        <v>18</v>
      </c>
      <c r="O48" s="53">
        <f t="shared" si="7"/>
        <v>3</v>
      </c>
      <c r="P48" s="53">
        <f t="shared" si="7"/>
        <v>356658983</v>
      </c>
      <c r="Q48" s="53">
        <f t="shared" si="7"/>
        <v>-929583</v>
      </c>
      <c r="R48" s="53">
        <f t="shared" si="7"/>
        <v>355729403</v>
      </c>
      <c r="S48" s="53">
        <f t="shared" si="7"/>
        <v>3</v>
      </c>
      <c r="T48" s="53">
        <f t="shared" si="7"/>
        <v>0</v>
      </c>
      <c r="U48" s="53">
        <f t="shared" si="7"/>
        <v>355386706</v>
      </c>
      <c r="V48" s="53">
        <f t="shared" si="7"/>
        <v>355386709</v>
      </c>
      <c r="W48" s="53">
        <f t="shared" si="7"/>
        <v>1067120316</v>
      </c>
      <c r="X48" s="53">
        <f t="shared" si="7"/>
        <v>42269658</v>
      </c>
      <c r="Y48" s="53">
        <f t="shared" si="7"/>
        <v>1024850658</v>
      </c>
      <c r="Z48" s="54">
        <f>+IF(X48&lt;&gt;0,+(Y48/X48)*100,0)</f>
        <v>2424.5539389034093</v>
      </c>
      <c r="AA48" s="55">
        <f>SUM(AA45:AA47)</f>
        <v>42269658</v>
      </c>
    </row>
    <row r="49" spans="1:27" ht="12.75">
      <c r="A49" s="56" t="s">
        <v>123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124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125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7" t="s">
        <v>75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126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9569215</v>
      </c>
      <c r="D6" s="18"/>
      <c r="E6" s="19">
        <v>369150293</v>
      </c>
      <c r="F6" s="20">
        <v>19253532</v>
      </c>
      <c r="G6" s="20">
        <v>-11656869</v>
      </c>
      <c r="H6" s="20">
        <v>2225067</v>
      </c>
      <c r="I6" s="20">
        <v>1193349</v>
      </c>
      <c r="J6" s="20">
        <v>-8238453</v>
      </c>
      <c r="K6" s="20">
        <v>-3919859</v>
      </c>
      <c r="L6" s="20">
        <v>9190822</v>
      </c>
      <c r="M6" s="20">
        <v>-7941705</v>
      </c>
      <c r="N6" s="20">
        <v>-2670742</v>
      </c>
      <c r="O6" s="20">
        <v>4476257</v>
      </c>
      <c r="P6" s="20">
        <v>-6827236</v>
      </c>
      <c r="Q6" s="20">
        <v>1097323</v>
      </c>
      <c r="R6" s="20">
        <v>-1253656</v>
      </c>
      <c r="S6" s="20">
        <v>2237729</v>
      </c>
      <c r="T6" s="20">
        <v>1472808</v>
      </c>
      <c r="U6" s="20">
        <v>17333245</v>
      </c>
      <c r="V6" s="20">
        <v>21043782</v>
      </c>
      <c r="W6" s="20">
        <v>8880931</v>
      </c>
      <c r="X6" s="20">
        <v>5998099</v>
      </c>
      <c r="Y6" s="20">
        <v>2882832</v>
      </c>
      <c r="Z6" s="21">
        <v>48.06</v>
      </c>
      <c r="AA6" s="22">
        <v>19253532</v>
      </c>
    </row>
    <row r="7" spans="1:27" ht="12.75">
      <c r="A7" s="23" t="s">
        <v>34</v>
      </c>
      <c r="B7" s="17"/>
      <c r="C7" s="18">
        <v>3700559</v>
      </c>
      <c r="D7" s="18"/>
      <c r="E7" s="19">
        <v>1057394</v>
      </c>
      <c r="F7" s="20">
        <v>3</v>
      </c>
      <c r="G7" s="20">
        <v>38634683</v>
      </c>
      <c r="H7" s="20">
        <v>-12242963</v>
      </c>
      <c r="I7" s="20">
        <v>-14412810</v>
      </c>
      <c r="J7" s="20">
        <v>11978910</v>
      </c>
      <c r="K7" s="20">
        <v>-4046137</v>
      </c>
      <c r="L7" s="20">
        <v>-4258846</v>
      </c>
      <c r="M7" s="20">
        <v>23530035</v>
      </c>
      <c r="N7" s="20">
        <v>15225052</v>
      </c>
      <c r="O7" s="20">
        <v>-2117807</v>
      </c>
      <c r="P7" s="20">
        <v>-965447</v>
      </c>
      <c r="Q7" s="20">
        <v>17289882</v>
      </c>
      <c r="R7" s="20">
        <v>14206628</v>
      </c>
      <c r="S7" s="20">
        <v>-1465172</v>
      </c>
      <c r="T7" s="20">
        <v>-5820615</v>
      </c>
      <c r="U7" s="20">
        <v>-10894105</v>
      </c>
      <c r="V7" s="20">
        <v>-18179892</v>
      </c>
      <c r="W7" s="20">
        <v>23230698</v>
      </c>
      <c r="X7" s="20">
        <v>-11999748</v>
      </c>
      <c r="Y7" s="20">
        <v>35230446</v>
      </c>
      <c r="Z7" s="21">
        <v>-293.59</v>
      </c>
      <c r="AA7" s="22">
        <v>3</v>
      </c>
    </row>
    <row r="8" spans="1:27" ht="12.75">
      <c r="A8" s="23" t="s">
        <v>35</v>
      </c>
      <c r="B8" s="17"/>
      <c r="C8" s="18">
        <v>22423279</v>
      </c>
      <c r="D8" s="18"/>
      <c r="E8" s="19">
        <v>40280699</v>
      </c>
      <c r="F8" s="20">
        <v>70904732</v>
      </c>
      <c r="G8" s="20">
        <v>6655586</v>
      </c>
      <c r="H8" s="20">
        <v>3584504</v>
      </c>
      <c r="I8" s="20">
        <v>818935</v>
      </c>
      <c r="J8" s="20">
        <v>11059025</v>
      </c>
      <c r="K8" s="20">
        <v>956329</v>
      </c>
      <c r="L8" s="20">
        <v>9357590</v>
      </c>
      <c r="M8" s="20">
        <v>-6539441</v>
      </c>
      <c r="N8" s="20">
        <v>3774478</v>
      </c>
      <c r="O8" s="20">
        <v>2485846</v>
      </c>
      <c r="P8" s="20">
        <v>2466892</v>
      </c>
      <c r="Q8" s="20">
        <v>917636</v>
      </c>
      <c r="R8" s="20">
        <v>5870374</v>
      </c>
      <c r="S8" s="20">
        <v>8466420</v>
      </c>
      <c r="T8" s="20">
        <v>4845751</v>
      </c>
      <c r="U8" s="20">
        <v>102564447</v>
      </c>
      <c r="V8" s="20">
        <v>115876618</v>
      </c>
      <c r="W8" s="20">
        <v>136580495</v>
      </c>
      <c r="X8" s="20">
        <v>-30459493</v>
      </c>
      <c r="Y8" s="20">
        <v>167039988</v>
      </c>
      <c r="Z8" s="21">
        <v>-548.4</v>
      </c>
      <c r="AA8" s="22">
        <v>70904732</v>
      </c>
    </row>
    <row r="9" spans="1:27" ht="12.75">
      <c r="A9" s="23" t="s">
        <v>36</v>
      </c>
      <c r="B9" s="17"/>
      <c r="C9" s="18">
        <v>1075989</v>
      </c>
      <c r="D9" s="18"/>
      <c r="E9" s="19">
        <v>461213</v>
      </c>
      <c r="F9" s="20">
        <v>22344617</v>
      </c>
      <c r="G9" s="20">
        <v>-668369</v>
      </c>
      <c r="H9" s="20">
        <v>410535</v>
      </c>
      <c r="I9" s="20">
        <v>664570</v>
      </c>
      <c r="J9" s="20">
        <v>406736</v>
      </c>
      <c r="K9" s="20">
        <v>-268508</v>
      </c>
      <c r="L9" s="20">
        <v>-274013</v>
      </c>
      <c r="M9" s="20">
        <v>286744</v>
      </c>
      <c r="N9" s="20">
        <v>-255777</v>
      </c>
      <c r="O9" s="20">
        <v>-876110</v>
      </c>
      <c r="P9" s="20">
        <v>1680964</v>
      </c>
      <c r="Q9" s="20">
        <v>226600</v>
      </c>
      <c r="R9" s="20">
        <v>1031454</v>
      </c>
      <c r="S9" s="20">
        <v>1218573</v>
      </c>
      <c r="T9" s="20">
        <v>431601</v>
      </c>
      <c r="U9" s="20">
        <v>22094037</v>
      </c>
      <c r="V9" s="20">
        <v>23744211</v>
      </c>
      <c r="W9" s="20">
        <v>24926624</v>
      </c>
      <c r="X9" s="20">
        <v>16000</v>
      </c>
      <c r="Y9" s="20">
        <v>24910624</v>
      </c>
      <c r="Z9" s="21">
        <v>155691.4</v>
      </c>
      <c r="AA9" s="22">
        <v>22344617</v>
      </c>
    </row>
    <row r="10" spans="1:27" ht="12.75">
      <c r="A10" s="23" t="s">
        <v>37</v>
      </c>
      <c r="B10" s="17"/>
      <c r="C10" s="18">
        <v>-9971</v>
      </c>
      <c r="D10" s="18"/>
      <c r="E10" s="19"/>
      <c r="F10" s="20">
        <v>-14853</v>
      </c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>
        <v>-14853</v>
      </c>
      <c r="V10" s="24">
        <v>-14853</v>
      </c>
      <c r="W10" s="24">
        <v>-14853</v>
      </c>
      <c r="X10" s="20"/>
      <c r="Y10" s="24">
        <v>-14853</v>
      </c>
      <c r="Z10" s="25"/>
      <c r="AA10" s="26">
        <v>-14853</v>
      </c>
    </row>
    <row r="11" spans="1:27" ht="12.75">
      <c r="A11" s="23" t="s">
        <v>38</v>
      </c>
      <c r="B11" s="17"/>
      <c r="C11" s="18"/>
      <c r="D11" s="18"/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1"/>
      <c r="AA11" s="22"/>
    </row>
    <row r="12" spans="1:27" ht="12.75">
      <c r="A12" s="27" t="s">
        <v>39</v>
      </c>
      <c r="B12" s="28"/>
      <c r="C12" s="29">
        <f aca="true" t="shared" si="0" ref="C12:Y12">SUM(C6:C11)</f>
        <v>36759071</v>
      </c>
      <c r="D12" s="29">
        <f>SUM(D6:D11)</f>
        <v>0</v>
      </c>
      <c r="E12" s="30">
        <f t="shared" si="0"/>
        <v>410949599</v>
      </c>
      <c r="F12" s="31">
        <f t="shared" si="0"/>
        <v>112488031</v>
      </c>
      <c r="G12" s="31">
        <f t="shared" si="0"/>
        <v>32965031</v>
      </c>
      <c r="H12" s="31">
        <f t="shared" si="0"/>
        <v>-6022857</v>
      </c>
      <c r="I12" s="31">
        <f t="shared" si="0"/>
        <v>-11735956</v>
      </c>
      <c r="J12" s="31">
        <f t="shared" si="0"/>
        <v>15206218</v>
      </c>
      <c r="K12" s="31">
        <f t="shared" si="0"/>
        <v>-7278175</v>
      </c>
      <c r="L12" s="31">
        <f t="shared" si="0"/>
        <v>14015553</v>
      </c>
      <c r="M12" s="31">
        <f t="shared" si="0"/>
        <v>9335633</v>
      </c>
      <c r="N12" s="31">
        <f t="shared" si="0"/>
        <v>16073011</v>
      </c>
      <c r="O12" s="31">
        <f t="shared" si="0"/>
        <v>3968186</v>
      </c>
      <c r="P12" s="31">
        <f t="shared" si="0"/>
        <v>-3644827</v>
      </c>
      <c r="Q12" s="31">
        <f t="shared" si="0"/>
        <v>19531441</v>
      </c>
      <c r="R12" s="31">
        <f t="shared" si="0"/>
        <v>19854800</v>
      </c>
      <c r="S12" s="31">
        <f t="shared" si="0"/>
        <v>10457550</v>
      </c>
      <c r="T12" s="31">
        <f t="shared" si="0"/>
        <v>929545</v>
      </c>
      <c r="U12" s="31">
        <f t="shared" si="0"/>
        <v>131082771</v>
      </c>
      <c r="V12" s="31">
        <f t="shared" si="0"/>
        <v>142469866</v>
      </c>
      <c r="W12" s="31">
        <f t="shared" si="0"/>
        <v>193603895</v>
      </c>
      <c r="X12" s="31">
        <f t="shared" si="0"/>
        <v>-36445142</v>
      </c>
      <c r="Y12" s="31">
        <f t="shared" si="0"/>
        <v>230049037</v>
      </c>
      <c r="Z12" s="32">
        <f>+IF(X12&lt;&gt;0,+(Y12/X12)*100,0)</f>
        <v>-631.2200320141433</v>
      </c>
      <c r="AA12" s="33">
        <f>SUM(AA6:AA11)</f>
        <v>112488031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>
        <v>146368</v>
      </c>
      <c r="D15" s="18"/>
      <c r="E15" s="19"/>
      <c r="F15" s="20">
        <v>3646369</v>
      </c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>
        <v>3646368</v>
      </c>
      <c r="V15" s="20">
        <v>3646368</v>
      </c>
      <c r="W15" s="20">
        <v>3646368</v>
      </c>
      <c r="X15" s="20"/>
      <c r="Y15" s="20">
        <v>3646368</v>
      </c>
      <c r="Z15" s="21"/>
      <c r="AA15" s="22">
        <v>3646369</v>
      </c>
    </row>
    <row r="16" spans="1:27" ht="12.7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2.75">
      <c r="A17" s="23" t="s">
        <v>43</v>
      </c>
      <c r="B17" s="17"/>
      <c r="C17" s="18">
        <v>-117961</v>
      </c>
      <c r="D17" s="18"/>
      <c r="E17" s="19">
        <v>5000000</v>
      </c>
      <c r="F17" s="20">
        <v>8907629</v>
      </c>
      <c r="G17" s="20"/>
      <c r="H17" s="20"/>
      <c r="I17" s="20"/>
      <c r="J17" s="20"/>
      <c r="K17" s="20"/>
      <c r="L17" s="20"/>
      <c r="M17" s="20"/>
      <c r="N17" s="20"/>
      <c r="O17" s="20">
        <v>1727855</v>
      </c>
      <c r="P17" s="20"/>
      <c r="Q17" s="20">
        <v>1739130</v>
      </c>
      <c r="R17" s="20">
        <v>3466985</v>
      </c>
      <c r="S17" s="20"/>
      <c r="T17" s="20"/>
      <c r="U17" s="20">
        <v>2668500</v>
      </c>
      <c r="V17" s="20">
        <v>2668500</v>
      </c>
      <c r="W17" s="20">
        <v>6135485</v>
      </c>
      <c r="X17" s="20">
        <v>4500000</v>
      </c>
      <c r="Y17" s="20">
        <v>1635485</v>
      </c>
      <c r="Z17" s="21">
        <v>36.34</v>
      </c>
      <c r="AA17" s="22">
        <v>8907629</v>
      </c>
    </row>
    <row r="18" spans="1:27" ht="12.7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>
        <v>-37177784</v>
      </c>
      <c r="D19" s="18"/>
      <c r="E19" s="19">
        <v>35172058</v>
      </c>
      <c r="F19" s="20">
        <v>1319448648</v>
      </c>
      <c r="G19" s="20">
        <v>1326472</v>
      </c>
      <c r="H19" s="20">
        <v>45231</v>
      </c>
      <c r="I19" s="20">
        <v>453176</v>
      </c>
      <c r="J19" s="20">
        <v>1824879</v>
      </c>
      <c r="K19" s="20">
        <v>851016</v>
      </c>
      <c r="L19" s="20">
        <v>691443</v>
      </c>
      <c r="M19" s="20">
        <v>141144</v>
      </c>
      <c r="N19" s="20">
        <v>1683603</v>
      </c>
      <c r="O19" s="20">
        <v>2651773</v>
      </c>
      <c r="P19" s="20">
        <v>351408</v>
      </c>
      <c r="Q19" s="20">
        <v>4247275</v>
      </c>
      <c r="R19" s="20">
        <v>7250456</v>
      </c>
      <c r="S19" s="20">
        <v>950073</v>
      </c>
      <c r="T19" s="20">
        <v>35930</v>
      </c>
      <c r="U19" s="20">
        <v>1292818788</v>
      </c>
      <c r="V19" s="20">
        <v>1293804791</v>
      </c>
      <c r="W19" s="20">
        <v>1304563729</v>
      </c>
      <c r="X19" s="20">
        <v>37731272</v>
      </c>
      <c r="Y19" s="20">
        <v>1266832457</v>
      </c>
      <c r="Z19" s="21">
        <v>3357.51</v>
      </c>
      <c r="AA19" s="22">
        <v>1319448648</v>
      </c>
    </row>
    <row r="20" spans="1:27" ht="12.75">
      <c r="A20" s="23"/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46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2.75">
      <c r="A22" s="23" t="s">
        <v>47</v>
      </c>
      <c r="B22" s="17"/>
      <c r="C22" s="18">
        <v>-110792</v>
      </c>
      <c r="D22" s="18"/>
      <c r="E22" s="19"/>
      <c r="F22" s="20">
        <v>118961</v>
      </c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>
        <v>118962</v>
      </c>
      <c r="V22" s="20">
        <v>118962</v>
      </c>
      <c r="W22" s="20">
        <v>118962</v>
      </c>
      <c r="X22" s="20"/>
      <c r="Y22" s="20">
        <v>118962</v>
      </c>
      <c r="Z22" s="21"/>
      <c r="AA22" s="22">
        <v>118961</v>
      </c>
    </row>
    <row r="23" spans="1:27" ht="12.75">
      <c r="A23" s="23" t="s">
        <v>48</v>
      </c>
      <c r="B23" s="17"/>
      <c r="C23" s="18"/>
      <c r="D23" s="18"/>
      <c r="E23" s="19"/>
      <c r="F23" s="20">
        <v>5392616</v>
      </c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>
        <v>5392615</v>
      </c>
      <c r="V23" s="24">
        <v>5392615</v>
      </c>
      <c r="W23" s="24">
        <v>5392615</v>
      </c>
      <c r="X23" s="20"/>
      <c r="Y23" s="24">
        <v>5392615</v>
      </c>
      <c r="Z23" s="25"/>
      <c r="AA23" s="26">
        <v>5392616</v>
      </c>
    </row>
    <row r="24" spans="1:27" ht="12.75">
      <c r="A24" s="27" t="s">
        <v>49</v>
      </c>
      <c r="B24" s="35"/>
      <c r="C24" s="29">
        <f aca="true" t="shared" si="1" ref="C24:Y24">SUM(C15:C23)</f>
        <v>-37260169</v>
      </c>
      <c r="D24" s="29">
        <f>SUM(D15:D23)</f>
        <v>0</v>
      </c>
      <c r="E24" s="36">
        <f t="shared" si="1"/>
        <v>40172058</v>
      </c>
      <c r="F24" s="37">
        <f t="shared" si="1"/>
        <v>1337514223</v>
      </c>
      <c r="G24" s="37">
        <f t="shared" si="1"/>
        <v>1326472</v>
      </c>
      <c r="H24" s="37">
        <f t="shared" si="1"/>
        <v>45231</v>
      </c>
      <c r="I24" s="37">
        <f t="shared" si="1"/>
        <v>453176</v>
      </c>
      <c r="J24" s="37">
        <f t="shared" si="1"/>
        <v>1824879</v>
      </c>
      <c r="K24" s="37">
        <f t="shared" si="1"/>
        <v>851016</v>
      </c>
      <c r="L24" s="37">
        <f t="shared" si="1"/>
        <v>691443</v>
      </c>
      <c r="M24" s="37">
        <f t="shared" si="1"/>
        <v>141144</v>
      </c>
      <c r="N24" s="37">
        <f t="shared" si="1"/>
        <v>1683603</v>
      </c>
      <c r="O24" s="37">
        <f t="shared" si="1"/>
        <v>4379628</v>
      </c>
      <c r="P24" s="37">
        <f t="shared" si="1"/>
        <v>351408</v>
      </c>
      <c r="Q24" s="37">
        <f t="shared" si="1"/>
        <v>5986405</v>
      </c>
      <c r="R24" s="37">
        <f t="shared" si="1"/>
        <v>10717441</v>
      </c>
      <c r="S24" s="37">
        <f t="shared" si="1"/>
        <v>950073</v>
      </c>
      <c r="T24" s="37">
        <f t="shared" si="1"/>
        <v>35930</v>
      </c>
      <c r="U24" s="37">
        <f t="shared" si="1"/>
        <v>1304645233</v>
      </c>
      <c r="V24" s="37">
        <f t="shared" si="1"/>
        <v>1305631236</v>
      </c>
      <c r="W24" s="37">
        <f t="shared" si="1"/>
        <v>1319857159</v>
      </c>
      <c r="X24" s="37">
        <f t="shared" si="1"/>
        <v>42231272</v>
      </c>
      <c r="Y24" s="37">
        <f t="shared" si="1"/>
        <v>1277625887</v>
      </c>
      <c r="Z24" s="38">
        <f>+IF(X24&lt;&gt;0,+(Y24/X24)*100,0)</f>
        <v>3025.3076132776678</v>
      </c>
      <c r="AA24" s="39">
        <f>SUM(AA15:AA23)</f>
        <v>1337514223</v>
      </c>
    </row>
    <row r="25" spans="1:27" ht="12.75">
      <c r="A25" s="27" t="s">
        <v>50</v>
      </c>
      <c r="B25" s="28"/>
      <c r="C25" s="29">
        <f aca="true" t="shared" si="2" ref="C25:Y25">+C12+C24</f>
        <v>-501098</v>
      </c>
      <c r="D25" s="29">
        <f>+D12+D24</f>
        <v>0</v>
      </c>
      <c r="E25" s="30">
        <f t="shared" si="2"/>
        <v>451121657</v>
      </c>
      <c r="F25" s="31">
        <f t="shared" si="2"/>
        <v>1450002254</v>
      </c>
      <c r="G25" s="31">
        <f t="shared" si="2"/>
        <v>34291503</v>
      </c>
      <c r="H25" s="31">
        <f t="shared" si="2"/>
        <v>-5977626</v>
      </c>
      <c r="I25" s="31">
        <f t="shared" si="2"/>
        <v>-11282780</v>
      </c>
      <c r="J25" s="31">
        <f t="shared" si="2"/>
        <v>17031097</v>
      </c>
      <c r="K25" s="31">
        <f t="shared" si="2"/>
        <v>-6427159</v>
      </c>
      <c r="L25" s="31">
        <f t="shared" si="2"/>
        <v>14706996</v>
      </c>
      <c r="M25" s="31">
        <f t="shared" si="2"/>
        <v>9476777</v>
      </c>
      <c r="N25" s="31">
        <f t="shared" si="2"/>
        <v>17756614</v>
      </c>
      <c r="O25" s="31">
        <f t="shared" si="2"/>
        <v>8347814</v>
      </c>
      <c r="P25" s="31">
        <f t="shared" si="2"/>
        <v>-3293419</v>
      </c>
      <c r="Q25" s="31">
        <f t="shared" si="2"/>
        <v>25517846</v>
      </c>
      <c r="R25" s="31">
        <f t="shared" si="2"/>
        <v>30572241</v>
      </c>
      <c r="S25" s="31">
        <f t="shared" si="2"/>
        <v>11407623</v>
      </c>
      <c r="T25" s="31">
        <f t="shared" si="2"/>
        <v>965475</v>
      </c>
      <c r="U25" s="31">
        <f t="shared" si="2"/>
        <v>1435728004</v>
      </c>
      <c r="V25" s="31">
        <f t="shared" si="2"/>
        <v>1448101102</v>
      </c>
      <c r="W25" s="31">
        <f t="shared" si="2"/>
        <v>1513461054</v>
      </c>
      <c r="X25" s="31">
        <f t="shared" si="2"/>
        <v>5786130</v>
      </c>
      <c r="Y25" s="31">
        <f t="shared" si="2"/>
        <v>1507674924</v>
      </c>
      <c r="Z25" s="32">
        <f>+IF(X25&lt;&gt;0,+(Y25/X25)*100,0)</f>
        <v>26056.70671070301</v>
      </c>
      <c r="AA25" s="33">
        <f>+AA12+AA24</f>
        <v>1450002254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51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52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53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54</v>
      </c>
      <c r="B30" s="17"/>
      <c r="C30" s="18">
        <v>247103</v>
      </c>
      <c r="D30" s="18"/>
      <c r="E30" s="19"/>
      <c r="F30" s="20">
        <v>4126957</v>
      </c>
      <c r="G30" s="20"/>
      <c r="H30" s="20"/>
      <c r="I30" s="20">
        <v>-976156</v>
      </c>
      <c r="J30" s="20">
        <v>-976156</v>
      </c>
      <c r="K30" s="20"/>
      <c r="L30" s="20"/>
      <c r="M30" s="20">
        <v>-666667</v>
      </c>
      <c r="N30" s="20">
        <v>-666667</v>
      </c>
      <c r="O30" s="20"/>
      <c r="P30" s="20"/>
      <c r="Q30" s="20">
        <v>-1027034</v>
      </c>
      <c r="R30" s="20">
        <v>-1027034</v>
      </c>
      <c r="S30" s="20"/>
      <c r="T30" s="20"/>
      <c r="U30" s="20">
        <v>6584642</v>
      </c>
      <c r="V30" s="20">
        <v>6584642</v>
      </c>
      <c r="W30" s="20">
        <v>3914785</v>
      </c>
      <c r="X30" s="20">
        <v>-3124354</v>
      </c>
      <c r="Y30" s="20">
        <v>7039139</v>
      </c>
      <c r="Z30" s="21">
        <v>-225.3</v>
      </c>
      <c r="AA30" s="22">
        <v>4126957</v>
      </c>
    </row>
    <row r="31" spans="1:27" ht="12.75">
      <c r="A31" s="23" t="s">
        <v>55</v>
      </c>
      <c r="B31" s="17"/>
      <c r="C31" s="18">
        <v>149257</v>
      </c>
      <c r="D31" s="18"/>
      <c r="E31" s="19"/>
      <c r="F31" s="20">
        <v>3891291</v>
      </c>
      <c r="G31" s="20">
        <v>5798</v>
      </c>
      <c r="H31" s="20">
        <v>5535</v>
      </c>
      <c r="I31" s="20">
        <v>-533</v>
      </c>
      <c r="J31" s="20">
        <v>10800</v>
      </c>
      <c r="K31" s="20">
        <v>-63724</v>
      </c>
      <c r="L31" s="20">
        <v>1964</v>
      </c>
      <c r="M31" s="20">
        <v>92276</v>
      </c>
      <c r="N31" s="20">
        <v>30516</v>
      </c>
      <c r="O31" s="20">
        <v>14232</v>
      </c>
      <c r="P31" s="20">
        <v>63965</v>
      </c>
      <c r="Q31" s="20">
        <v>5332</v>
      </c>
      <c r="R31" s="20">
        <v>83529</v>
      </c>
      <c r="S31" s="20">
        <v>119698</v>
      </c>
      <c r="T31" s="20">
        <v>1180</v>
      </c>
      <c r="U31" s="20">
        <v>4388395</v>
      </c>
      <c r="V31" s="20">
        <v>4509273</v>
      </c>
      <c r="W31" s="20">
        <v>4634118</v>
      </c>
      <c r="X31" s="20">
        <v>-161095</v>
      </c>
      <c r="Y31" s="20">
        <v>4795213</v>
      </c>
      <c r="Z31" s="21">
        <v>-2976.64</v>
      </c>
      <c r="AA31" s="22">
        <v>3891291</v>
      </c>
    </row>
    <row r="32" spans="1:27" ht="12.75">
      <c r="A32" s="23" t="s">
        <v>56</v>
      </c>
      <c r="B32" s="17"/>
      <c r="C32" s="18">
        <v>12888590</v>
      </c>
      <c r="D32" s="18"/>
      <c r="E32" s="19">
        <v>405021967</v>
      </c>
      <c r="F32" s="20">
        <v>19524634</v>
      </c>
      <c r="G32" s="20">
        <v>-2284260</v>
      </c>
      <c r="H32" s="20">
        <v>1813056</v>
      </c>
      <c r="I32" s="20">
        <v>-202856</v>
      </c>
      <c r="J32" s="20">
        <v>-674060</v>
      </c>
      <c r="K32" s="20">
        <v>572283</v>
      </c>
      <c r="L32" s="20">
        <v>9976305</v>
      </c>
      <c r="M32" s="20">
        <v>-6677682</v>
      </c>
      <c r="N32" s="20">
        <v>3870906</v>
      </c>
      <c r="O32" s="20">
        <v>-185301</v>
      </c>
      <c r="P32" s="20">
        <v>-16057</v>
      </c>
      <c r="Q32" s="20">
        <v>11203156</v>
      </c>
      <c r="R32" s="20">
        <v>11001798</v>
      </c>
      <c r="S32" s="20">
        <v>9918839</v>
      </c>
      <c r="T32" s="20">
        <v>2632890</v>
      </c>
      <c r="U32" s="20">
        <v>53888042</v>
      </c>
      <c r="V32" s="20">
        <v>66439771</v>
      </c>
      <c r="W32" s="20">
        <v>80638415</v>
      </c>
      <c r="X32" s="20">
        <v>-40005938</v>
      </c>
      <c r="Y32" s="20">
        <v>120644353</v>
      </c>
      <c r="Z32" s="21">
        <v>-301.57</v>
      </c>
      <c r="AA32" s="22">
        <v>19524634</v>
      </c>
    </row>
    <row r="33" spans="1:27" ht="12.75">
      <c r="A33" s="23" t="s">
        <v>57</v>
      </c>
      <c r="B33" s="17"/>
      <c r="C33" s="18">
        <v>1985193</v>
      </c>
      <c r="D33" s="18"/>
      <c r="E33" s="19">
        <v>13691521</v>
      </c>
      <c r="F33" s="20">
        <v>64821104</v>
      </c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>
        <v>51129583</v>
      </c>
      <c r="V33" s="20">
        <v>51129583</v>
      </c>
      <c r="W33" s="20">
        <v>51129583</v>
      </c>
      <c r="X33" s="20">
        <v>13691521</v>
      </c>
      <c r="Y33" s="20">
        <v>37438062</v>
      </c>
      <c r="Z33" s="21">
        <v>273.44</v>
      </c>
      <c r="AA33" s="22">
        <v>64821104</v>
      </c>
    </row>
    <row r="34" spans="1:27" ht="12.75">
      <c r="A34" s="27" t="s">
        <v>58</v>
      </c>
      <c r="B34" s="28"/>
      <c r="C34" s="29">
        <f aca="true" t="shared" si="3" ref="C34:Y34">SUM(C29:C33)</f>
        <v>15270143</v>
      </c>
      <c r="D34" s="29">
        <f>SUM(D29:D33)</f>
        <v>0</v>
      </c>
      <c r="E34" s="30">
        <f t="shared" si="3"/>
        <v>418713488</v>
      </c>
      <c r="F34" s="31">
        <f t="shared" si="3"/>
        <v>92363986</v>
      </c>
      <c r="G34" s="31">
        <f t="shared" si="3"/>
        <v>-2278462</v>
      </c>
      <c r="H34" s="31">
        <f t="shared" si="3"/>
        <v>1818591</v>
      </c>
      <c r="I34" s="31">
        <f t="shared" si="3"/>
        <v>-1179545</v>
      </c>
      <c r="J34" s="31">
        <f t="shared" si="3"/>
        <v>-1639416</v>
      </c>
      <c r="K34" s="31">
        <f t="shared" si="3"/>
        <v>508559</v>
      </c>
      <c r="L34" s="31">
        <f t="shared" si="3"/>
        <v>9978269</v>
      </c>
      <c r="M34" s="31">
        <f t="shared" si="3"/>
        <v>-7252073</v>
      </c>
      <c r="N34" s="31">
        <f t="shared" si="3"/>
        <v>3234755</v>
      </c>
      <c r="O34" s="31">
        <f t="shared" si="3"/>
        <v>-171069</v>
      </c>
      <c r="P34" s="31">
        <f t="shared" si="3"/>
        <v>47908</v>
      </c>
      <c r="Q34" s="31">
        <f t="shared" si="3"/>
        <v>10181454</v>
      </c>
      <c r="R34" s="31">
        <f t="shared" si="3"/>
        <v>10058293</v>
      </c>
      <c r="S34" s="31">
        <f t="shared" si="3"/>
        <v>10038537</v>
      </c>
      <c r="T34" s="31">
        <f t="shared" si="3"/>
        <v>2634070</v>
      </c>
      <c r="U34" s="31">
        <f t="shared" si="3"/>
        <v>115990662</v>
      </c>
      <c r="V34" s="31">
        <f t="shared" si="3"/>
        <v>128663269</v>
      </c>
      <c r="W34" s="31">
        <f t="shared" si="3"/>
        <v>140316901</v>
      </c>
      <c r="X34" s="31">
        <f t="shared" si="3"/>
        <v>-29599866</v>
      </c>
      <c r="Y34" s="31">
        <f t="shared" si="3"/>
        <v>169916767</v>
      </c>
      <c r="Z34" s="32">
        <f>+IF(X34&lt;&gt;0,+(Y34/X34)*100,0)</f>
        <v>-574.0457304772934</v>
      </c>
      <c r="AA34" s="33">
        <f>SUM(AA29:AA33)</f>
        <v>92363986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59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60</v>
      </c>
      <c r="B37" s="17"/>
      <c r="C37" s="18">
        <v>-4510248</v>
      </c>
      <c r="D37" s="18"/>
      <c r="E37" s="19"/>
      <c r="F37" s="20">
        <v>16892641</v>
      </c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>
        <v>16892641</v>
      </c>
      <c r="V37" s="20">
        <v>16892641</v>
      </c>
      <c r="W37" s="20">
        <v>16892641</v>
      </c>
      <c r="X37" s="20"/>
      <c r="Y37" s="20">
        <v>16892641</v>
      </c>
      <c r="Z37" s="21"/>
      <c r="AA37" s="22">
        <v>16892641</v>
      </c>
    </row>
    <row r="38" spans="1:27" ht="12.75">
      <c r="A38" s="23" t="s">
        <v>57</v>
      </c>
      <c r="B38" s="17"/>
      <c r="C38" s="18">
        <v>1285000</v>
      </c>
      <c r="D38" s="18"/>
      <c r="E38" s="19"/>
      <c r="F38" s="20">
        <v>29196000</v>
      </c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>
        <v>29196000</v>
      </c>
      <c r="V38" s="20">
        <v>29196000</v>
      </c>
      <c r="W38" s="20">
        <v>29196000</v>
      </c>
      <c r="X38" s="20"/>
      <c r="Y38" s="20">
        <v>29196000</v>
      </c>
      <c r="Z38" s="21"/>
      <c r="AA38" s="22">
        <v>29196000</v>
      </c>
    </row>
    <row r="39" spans="1:27" ht="12.75">
      <c r="A39" s="27" t="s">
        <v>61</v>
      </c>
      <c r="B39" s="35"/>
      <c r="C39" s="29">
        <f aca="true" t="shared" si="4" ref="C39:Y39">SUM(C37:C38)</f>
        <v>-3225248</v>
      </c>
      <c r="D39" s="29">
        <f>SUM(D37:D38)</f>
        <v>0</v>
      </c>
      <c r="E39" s="36">
        <f t="shared" si="4"/>
        <v>0</v>
      </c>
      <c r="F39" s="37">
        <f t="shared" si="4"/>
        <v>46088641</v>
      </c>
      <c r="G39" s="37">
        <f t="shared" si="4"/>
        <v>0</v>
      </c>
      <c r="H39" s="37">
        <f t="shared" si="4"/>
        <v>0</v>
      </c>
      <c r="I39" s="37">
        <f t="shared" si="4"/>
        <v>0</v>
      </c>
      <c r="J39" s="37">
        <f t="shared" si="4"/>
        <v>0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46088641</v>
      </c>
      <c r="V39" s="37">
        <f t="shared" si="4"/>
        <v>46088641</v>
      </c>
      <c r="W39" s="37">
        <f t="shared" si="4"/>
        <v>46088641</v>
      </c>
      <c r="X39" s="37">
        <f t="shared" si="4"/>
        <v>0</v>
      </c>
      <c r="Y39" s="37">
        <f t="shared" si="4"/>
        <v>46088641</v>
      </c>
      <c r="Z39" s="38">
        <f>+IF(X39&lt;&gt;0,+(Y39/X39)*100,0)</f>
        <v>0</v>
      </c>
      <c r="AA39" s="39">
        <f>SUM(AA37:AA38)</f>
        <v>46088641</v>
      </c>
    </row>
    <row r="40" spans="1:27" ht="12.75">
      <c r="A40" s="27" t="s">
        <v>62</v>
      </c>
      <c r="B40" s="28"/>
      <c r="C40" s="29">
        <f aca="true" t="shared" si="5" ref="C40:Y40">+C34+C39</f>
        <v>12044895</v>
      </c>
      <c r="D40" s="29">
        <f>+D34+D39</f>
        <v>0</v>
      </c>
      <c r="E40" s="30">
        <f t="shared" si="5"/>
        <v>418713488</v>
      </c>
      <c r="F40" s="31">
        <f t="shared" si="5"/>
        <v>138452627</v>
      </c>
      <c r="G40" s="31">
        <f t="shared" si="5"/>
        <v>-2278462</v>
      </c>
      <c r="H40" s="31">
        <f t="shared" si="5"/>
        <v>1818591</v>
      </c>
      <c r="I40" s="31">
        <f t="shared" si="5"/>
        <v>-1179545</v>
      </c>
      <c r="J40" s="31">
        <f t="shared" si="5"/>
        <v>-1639416</v>
      </c>
      <c r="K40" s="31">
        <f t="shared" si="5"/>
        <v>508559</v>
      </c>
      <c r="L40" s="31">
        <f t="shared" si="5"/>
        <v>9978269</v>
      </c>
      <c r="M40" s="31">
        <f t="shared" si="5"/>
        <v>-7252073</v>
      </c>
      <c r="N40" s="31">
        <f t="shared" si="5"/>
        <v>3234755</v>
      </c>
      <c r="O40" s="31">
        <f t="shared" si="5"/>
        <v>-171069</v>
      </c>
      <c r="P40" s="31">
        <f t="shared" si="5"/>
        <v>47908</v>
      </c>
      <c r="Q40" s="31">
        <f t="shared" si="5"/>
        <v>10181454</v>
      </c>
      <c r="R40" s="31">
        <f t="shared" si="5"/>
        <v>10058293</v>
      </c>
      <c r="S40" s="31">
        <f t="shared" si="5"/>
        <v>10038537</v>
      </c>
      <c r="T40" s="31">
        <f t="shared" si="5"/>
        <v>2634070</v>
      </c>
      <c r="U40" s="31">
        <f t="shared" si="5"/>
        <v>162079303</v>
      </c>
      <c r="V40" s="31">
        <f t="shared" si="5"/>
        <v>174751910</v>
      </c>
      <c r="W40" s="31">
        <f t="shared" si="5"/>
        <v>186405542</v>
      </c>
      <c r="X40" s="31">
        <f t="shared" si="5"/>
        <v>-29599866</v>
      </c>
      <c r="Y40" s="31">
        <f t="shared" si="5"/>
        <v>216005408</v>
      </c>
      <c r="Z40" s="32">
        <f>+IF(X40&lt;&gt;0,+(Y40/X40)*100,0)</f>
        <v>-729.7513036038744</v>
      </c>
      <c r="AA40" s="33">
        <f>+AA34+AA39</f>
        <v>138452627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-12545993</v>
      </c>
      <c r="D42" s="43">
        <f>+D25-D40</f>
        <v>0</v>
      </c>
      <c r="E42" s="44">
        <f t="shared" si="6"/>
        <v>32408169</v>
      </c>
      <c r="F42" s="45">
        <f t="shared" si="6"/>
        <v>1311549627</v>
      </c>
      <c r="G42" s="45">
        <f t="shared" si="6"/>
        <v>36569965</v>
      </c>
      <c r="H42" s="45">
        <f t="shared" si="6"/>
        <v>-7796217</v>
      </c>
      <c r="I42" s="45">
        <f t="shared" si="6"/>
        <v>-10103235</v>
      </c>
      <c r="J42" s="45">
        <f t="shared" si="6"/>
        <v>18670513</v>
      </c>
      <c r="K42" s="45">
        <f t="shared" si="6"/>
        <v>-6935718</v>
      </c>
      <c r="L42" s="45">
        <f t="shared" si="6"/>
        <v>4728727</v>
      </c>
      <c r="M42" s="45">
        <f t="shared" si="6"/>
        <v>16728850</v>
      </c>
      <c r="N42" s="45">
        <f t="shared" si="6"/>
        <v>14521859</v>
      </c>
      <c r="O42" s="45">
        <f t="shared" si="6"/>
        <v>8518883</v>
      </c>
      <c r="P42" s="45">
        <f t="shared" si="6"/>
        <v>-3341327</v>
      </c>
      <c r="Q42" s="45">
        <f t="shared" si="6"/>
        <v>15336392</v>
      </c>
      <c r="R42" s="45">
        <f t="shared" si="6"/>
        <v>20513948</v>
      </c>
      <c r="S42" s="45">
        <f t="shared" si="6"/>
        <v>1369086</v>
      </c>
      <c r="T42" s="45">
        <f t="shared" si="6"/>
        <v>-1668595</v>
      </c>
      <c r="U42" s="45">
        <f t="shared" si="6"/>
        <v>1273648701</v>
      </c>
      <c r="V42" s="45">
        <f t="shared" si="6"/>
        <v>1273349192</v>
      </c>
      <c r="W42" s="45">
        <f t="shared" si="6"/>
        <v>1327055512</v>
      </c>
      <c r="X42" s="45">
        <f t="shared" si="6"/>
        <v>35385996</v>
      </c>
      <c r="Y42" s="45">
        <f t="shared" si="6"/>
        <v>1291669516</v>
      </c>
      <c r="Z42" s="46">
        <f>+IF(X42&lt;&gt;0,+(Y42/X42)*100,0)</f>
        <v>3650.227948932114</v>
      </c>
      <c r="AA42" s="47">
        <f>+AA25-AA40</f>
        <v>1311549627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-4851218</v>
      </c>
      <c r="D45" s="18"/>
      <c r="E45" s="19"/>
      <c r="F45" s="20">
        <v>1311549627</v>
      </c>
      <c r="G45" s="20"/>
      <c r="H45" s="20">
        <v>63156</v>
      </c>
      <c r="I45" s="20"/>
      <c r="J45" s="20">
        <v>63156</v>
      </c>
      <c r="K45" s="20"/>
      <c r="L45" s="20"/>
      <c r="M45" s="20">
        <v>28981</v>
      </c>
      <c r="N45" s="20">
        <v>28981</v>
      </c>
      <c r="O45" s="20"/>
      <c r="P45" s="20"/>
      <c r="Q45" s="20">
        <v>-37941</v>
      </c>
      <c r="R45" s="20">
        <v>-37941</v>
      </c>
      <c r="S45" s="20"/>
      <c r="T45" s="20"/>
      <c r="U45" s="20">
        <v>1269247253</v>
      </c>
      <c r="V45" s="20">
        <v>1269247253</v>
      </c>
      <c r="W45" s="20">
        <v>1269301449</v>
      </c>
      <c r="X45" s="20">
        <v>35385996</v>
      </c>
      <c r="Y45" s="20">
        <v>1233915453</v>
      </c>
      <c r="Z45" s="48">
        <v>3487.02</v>
      </c>
      <c r="AA45" s="22">
        <v>1311549627</v>
      </c>
    </row>
    <row r="46" spans="1:27" ht="12.7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2.75">
      <c r="A47" s="23"/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68</v>
      </c>
      <c r="B48" s="50" t="s">
        <v>64</v>
      </c>
      <c r="C48" s="51">
        <f aca="true" t="shared" si="7" ref="C48:Y48">SUM(C45:C47)</f>
        <v>-4851218</v>
      </c>
      <c r="D48" s="51">
        <f>SUM(D45:D47)</f>
        <v>0</v>
      </c>
      <c r="E48" s="52">
        <f t="shared" si="7"/>
        <v>0</v>
      </c>
      <c r="F48" s="53">
        <f t="shared" si="7"/>
        <v>1311549627</v>
      </c>
      <c r="G48" s="53">
        <f t="shared" si="7"/>
        <v>0</v>
      </c>
      <c r="H48" s="53">
        <f t="shared" si="7"/>
        <v>63156</v>
      </c>
      <c r="I48" s="53">
        <f t="shared" si="7"/>
        <v>0</v>
      </c>
      <c r="J48" s="53">
        <f t="shared" si="7"/>
        <v>63156</v>
      </c>
      <c r="K48" s="53">
        <f t="shared" si="7"/>
        <v>0</v>
      </c>
      <c r="L48" s="53">
        <f t="shared" si="7"/>
        <v>0</v>
      </c>
      <c r="M48" s="53">
        <f t="shared" si="7"/>
        <v>28981</v>
      </c>
      <c r="N48" s="53">
        <f t="shared" si="7"/>
        <v>28981</v>
      </c>
      <c r="O48" s="53">
        <f t="shared" si="7"/>
        <v>0</v>
      </c>
      <c r="P48" s="53">
        <f t="shared" si="7"/>
        <v>0</v>
      </c>
      <c r="Q48" s="53">
        <f t="shared" si="7"/>
        <v>-37941</v>
      </c>
      <c r="R48" s="53">
        <f t="shared" si="7"/>
        <v>-37941</v>
      </c>
      <c r="S48" s="53">
        <f t="shared" si="7"/>
        <v>0</v>
      </c>
      <c r="T48" s="53">
        <f t="shared" si="7"/>
        <v>0</v>
      </c>
      <c r="U48" s="53">
        <f t="shared" si="7"/>
        <v>1269247253</v>
      </c>
      <c r="V48" s="53">
        <f t="shared" si="7"/>
        <v>1269247253</v>
      </c>
      <c r="W48" s="53">
        <f t="shared" si="7"/>
        <v>1269301449</v>
      </c>
      <c r="X48" s="53">
        <f t="shared" si="7"/>
        <v>35385996</v>
      </c>
      <c r="Y48" s="53">
        <f t="shared" si="7"/>
        <v>1233915453</v>
      </c>
      <c r="Z48" s="54">
        <f>+IF(X48&lt;&gt;0,+(Y48/X48)*100,0)</f>
        <v>3487.016312893948</v>
      </c>
      <c r="AA48" s="55">
        <f>SUM(AA45:AA47)</f>
        <v>1311549627</v>
      </c>
    </row>
    <row r="49" spans="1:27" ht="12.75">
      <c r="A49" s="56" t="s">
        <v>123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124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125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2020-08-02T16:16:42Z</dcterms:created>
  <dcterms:modified xsi:type="dcterms:W3CDTF">2020-08-02T16:22:01Z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7177</vt:i4>
  </property>
  <property fmtid="{D5CDD505-2E9C-101B-9397-08002B2CF9AE}" pid="3" name="Personal Use">
    <vt:lpwstr>1</vt:lpwstr>
  </property>
</Properties>
</file>